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建設課\上下水道事務係\上下水道事務係【２１年度～】\上・下水道共用事務\経営比較分析表\R2決算\"/>
    </mc:Choice>
  </mc:AlternateContent>
  <workbookProtection workbookAlgorithmName="SHA-512" workbookHashValue="WNA23Waq7TW0+dfF93KG2Aj36bSZiOltvNhWgdXUl5d1EqEcHKjWrM7dOD17ABmCPxZrvbmLzrg1J4WRn3uFnQ==" workbookSaltValue="89J5xRy2ZjL4DOYSCPbisA==" workbookSpinCount="100000" lockStructure="1"/>
  <bookViews>
    <workbookView xWindow="0" yWindow="0" windowWidth="28800" windowHeight="1177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H85" i="4"/>
  <c r="E85" i="4"/>
  <c r="BB10" i="4"/>
  <c r="AT10" i="4"/>
  <c r="AL10" i="4"/>
  <c r="P10" i="4"/>
  <c r="I10" i="4"/>
  <c r="B10" i="4"/>
  <c r="BB8" i="4"/>
  <c r="AT8" i="4"/>
  <c r="AL8" i="4"/>
  <c r="AD8" i="4"/>
  <c r="W8" i="4"/>
  <c r="P8" i="4"/>
  <c r="I8" i="4"/>
  <c r="B8" i="4"/>
  <c r="B6" i="4"/>
</calcChain>
</file>

<file path=xl/sharedStrings.xml><?xml version="1.0" encoding="utf-8"?>
<sst xmlns="http://schemas.openxmlformats.org/spreadsheetml/2006/main" count="233" uniqueCount="117">
  <si>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</si>
  <si>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</si>
  <si>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</si>
  <si>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</si>
  <si>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</si>
  <si>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</si>
  <si>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</si>
  <si>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</si>
  <si>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</si>
  <si>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</si>
  <si>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</si>
  <si>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</si>
  <si>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</si>
  <si>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</si>
  <si>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</si>
  <si>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</si>
  <si>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</si>
  <si>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</si>
  <si>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</si>
  <si>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</si>
  <si>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</si>
  <si>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</si>
  <si>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</si>
  <si>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</si>
  <si>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</si>
  <si>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</si>
  <si>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</si>
  <si>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</si>
  <si>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</si>
  <si>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</si>
  <si>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</si>
  <si>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</si>
  <si>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</si>
  <si>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</si>
  <si>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</si>
  <si>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</si>
  <si>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</si>
  <si>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</si>
  <si>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</si>
  <si>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</si>
  <si>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</si>
  <si>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</si>
  <si>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</si>
  <si>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</si>
  <si>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</si>
  <si>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</si>
  <si>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</si>
  <si>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</si>
  <si>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</si>
  <si>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</si>
  <si>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</si>
  <si>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</si>
  <si>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</si>
  <si>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</si>
  <si>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</si>
  <si>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</si>
  <si>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</si>
  <si>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</si>
  <si>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</si>
  <si>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</si>
  <si>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</si>
  <si>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</si>
  <si>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</si>
  <si>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</si>
  <si>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</si>
  <si>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</si>
  <si>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</si>
  <si>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</si>
  <si>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</si>
  <si>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</si>
  <si>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</si>
  <si>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</si>
  <si>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</si>
  <si>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</si>
  <si>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</si>
  <si>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</si>
  <si>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</si>
  <si>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</si>
  <si>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</si>
  <si>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</si>
  <si>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</si>
  <si>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</si>
  <si>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</si>
  <si>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</si>
  <si>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</si>
  <si>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</si>
  <si>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</si>
  <si>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</si>
  <si>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</si>
  <si>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</si>
  <si>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</si>
  <si>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</si>
  <si>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</si>
  <si>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</si>
  <si>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</si>
  <si>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</si>
  <si>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蘭越町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</si>
  <si>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</si>
  <si>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</si>
  <si>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</si>
  <si>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</si>
  <si>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</si>
  <si>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</si>
  <si>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</si>
  <si>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</si>
  <si>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</si>
  <si>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</si>
  <si>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</si>
  <si>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</si>
  <si>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</si>
  <si>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</si>
  <si>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</si>
  <si>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</si>
  <si>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</si>
  <si>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収益的収支比率は７８．８８％と前年より約４％上回りましたが、今後も地方債償還金の増加が見込まれることから、更なる経費の削減や計画的な事業の取組み、料金回収向上に努めていく必要があります。
④簡易水道事業を開始してから５０年が経過しており、水道管の老朽化が進んできていることから、老朽管の更新を計画的に進めていく必要があります。企業債残高対給水収益比率は減少傾向にありますが、老朽管の更新に伴い、今後は年々増加することが見込まれます。
⑤⑥料金回収率は７７％と前年より約５％上回りましたが、経営に必要な経費を水道料金で賄うことができず、給水収益以外の収入からも賄われていることになります。今後も、地方債償還金が増加し給水単価が上がると予想されることから、更なる維持管理費等の経費削減、料金回収率向上に努めていく必要があります。
⑦⑧施設利用率は平均を上回っているが、有収率と比較すると施設の稼働状況がそのまま収益にはつながっておらず、要因の一つとして漏水が考えられます。今後は、老朽管の更新を計画的に進め、漏水量の削減に努めていきます。</t>
    <rPh sb="20" eb="21">
      <t>ヤク</t>
    </rPh>
    <rPh sb="23" eb="24">
      <t>ウエ</t>
    </rPh>
    <rPh sb="44" eb="46">
      <t>ミコ</t>
    </rPh>
    <rPh sb="177" eb="179">
      <t>ゲンショウ</t>
    </rPh>
    <rPh sb="179" eb="181">
      <t>ケイコウ</t>
    </rPh>
    <rPh sb="237" eb="238">
      <t>ウエ</t>
    </rPh>
    <phoneticPr fontId="4"/>
  </si>
  <si>
    <t>　漏水調査等を行い、老朽管の更新を計画的に進めることで、漏水修理等の維持管理費の削減にもつながることから、管路更新を計画的に進める必要があります。</t>
    <rPh sb="28" eb="30">
      <t>ロウスイ</t>
    </rPh>
    <rPh sb="30" eb="32">
      <t>シュウリ</t>
    </rPh>
    <rPh sb="32" eb="33">
      <t>トウ</t>
    </rPh>
    <rPh sb="34" eb="36">
      <t>イジ</t>
    </rPh>
    <phoneticPr fontId="4"/>
  </si>
  <si>
    <t>　料金回収率、施設利用率はいずれも類似団体の平均を上回っているものの、収益的収支比率が類似団体の平均を下回っており、料金回収率についても１００％を下回っています。将来的には人口減少により給水収益が減少すると予測されることから、更なる経費の削減、料金回収率の向上に努めていく必要があります。また、計画的に老朽管の更新や適正な維持管理により、漏水防止対策を進め、今後の給水人口や水需要の動向に注意しながら、水道料金の見直しや老朽施設の更新を検討していく必要があります。</t>
    <rPh sb="103" eb="105">
      <t>ヨソク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</si>
</sst>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formatCode="#,##0.00;&quot;△&quot;#,##0.00;&quot;-&quot;">
                  <c:v>0.13</c:v>
                </c:pt>
              </c:numCache>
            </c:numRef>
          </c:val>
          <c:extLst>
            <c:ext xmlns:c16="http://schemas.microsoft.com/office/drawing/2014/chart" uri="{C3380CC4-5D6E-409C-BE32-E72D297353CC}">
              <c16:uniqueId val="{00000000-FBF4-4CBB-9105-BA129526F1CE}"/>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0.72</c:v>
                </c:pt>
                <c:pt idx="2">
                  <c:v>0.53</c:v>
                </c:pt>
                <c:pt idx="3">
                  <c:v>0.71</c:v>
                </c:pt>
                <c:pt idx="4">
                  <c:v>0.72</c:v>
                </c:pt>
              </c:numCache>
            </c:numRef>
          </c:val>
          <c:smooth val="0"/>
          <c:extLst>
            <c:ext xmlns:c16="http://schemas.microsoft.com/office/drawing/2014/chart" uri="{C3380CC4-5D6E-409C-BE32-E72D297353CC}">
              <c16:uniqueId val="{00000001-FBF4-4CBB-9105-BA129526F1CE}"/>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67.73</c:v>
                </c:pt>
                <c:pt idx="1">
                  <c:v>67.040000000000006</c:v>
                </c:pt>
                <c:pt idx="2">
                  <c:v>66.77</c:v>
                </c:pt>
                <c:pt idx="3">
                  <c:v>67.62</c:v>
                </c:pt>
                <c:pt idx="4">
                  <c:v>67.63</c:v>
                </c:pt>
              </c:numCache>
            </c:numRef>
          </c:val>
          <c:extLst>
            <c:ext xmlns:c16="http://schemas.microsoft.com/office/drawing/2014/chart" uri="{C3380CC4-5D6E-409C-BE32-E72D297353CC}">
              <c16:uniqueId val="{00000000-AC9A-4597-87ED-1C50B5EB91E3}"/>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55.9</c:v>
                </c:pt>
                <c:pt idx="1">
                  <c:v>57.3</c:v>
                </c:pt>
                <c:pt idx="2">
                  <c:v>56.76</c:v>
                </c:pt>
                <c:pt idx="3">
                  <c:v>56.04</c:v>
                </c:pt>
                <c:pt idx="4">
                  <c:v>58.52</c:v>
                </c:pt>
              </c:numCache>
            </c:numRef>
          </c:val>
          <c:smooth val="0"/>
          <c:extLst>
            <c:ext xmlns:c16="http://schemas.microsoft.com/office/drawing/2014/chart" uri="{C3380CC4-5D6E-409C-BE32-E72D297353CC}">
              <c16:uniqueId val="{00000001-AC9A-4597-87ED-1C50B5EB91E3}"/>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59.74</c:v>
                </c:pt>
                <c:pt idx="1">
                  <c:v>59.41</c:v>
                </c:pt>
                <c:pt idx="2">
                  <c:v>59.32</c:v>
                </c:pt>
                <c:pt idx="3">
                  <c:v>60.02</c:v>
                </c:pt>
                <c:pt idx="4">
                  <c:v>60</c:v>
                </c:pt>
              </c:numCache>
            </c:numRef>
          </c:val>
          <c:extLst>
            <c:ext xmlns:c16="http://schemas.microsoft.com/office/drawing/2014/chart" uri="{C3380CC4-5D6E-409C-BE32-E72D297353CC}">
              <c16:uniqueId val="{00000000-D6D0-4FFD-A1D4-CE8A590FAFB6}"/>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73.28</c:v>
                </c:pt>
                <c:pt idx="1">
                  <c:v>72.42</c:v>
                </c:pt>
                <c:pt idx="2">
                  <c:v>73.069999999999993</c:v>
                </c:pt>
                <c:pt idx="3">
                  <c:v>72.78</c:v>
                </c:pt>
                <c:pt idx="4">
                  <c:v>71.33</c:v>
                </c:pt>
              </c:numCache>
            </c:numRef>
          </c:val>
          <c:smooth val="0"/>
          <c:extLst>
            <c:ext xmlns:c16="http://schemas.microsoft.com/office/drawing/2014/chart" uri="{C3380CC4-5D6E-409C-BE32-E72D297353CC}">
              <c16:uniqueId val="{00000001-D6D0-4FFD-A1D4-CE8A590FAFB6}"/>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104.06</c:v>
                </c:pt>
                <c:pt idx="1">
                  <c:v>90.43</c:v>
                </c:pt>
                <c:pt idx="2">
                  <c:v>84.19</c:v>
                </c:pt>
                <c:pt idx="3">
                  <c:v>74.44</c:v>
                </c:pt>
                <c:pt idx="4">
                  <c:v>78.88</c:v>
                </c:pt>
              </c:numCache>
            </c:numRef>
          </c:val>
          <c:extLst>
            <c:ext xmlns:c16="http://schemas.microsoft.com/office/drawing/2014/chart" uri="{C3380CC4-5D6E-409C-BE32-E72D297353CC}">
              <c16:uniqueId val="{00000000-FBB1-4B7B-906C-EA58F9FDACA9}"/>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77.56</c:v>
                </c:pt>
                <c:pt idx="1">
                  <c:v>78.510000000000005</c:v>
                </c:pt>
                <c:pt idx="2">
                  <c:v>77.91</c:v>
                </c:pt>
                <c:pt idx="3">
                  <c:v>79.099999999999994</c:v>
                </c:pt>
                <c:pt idx="4">
                  <c:v>79.33</c:v>
                </c:pt>
              </c:numCache>
            </c:numRef>
          </c:val>
          <c:smooth val="0"/>
          <c:extLst>
            <c:ext xmlns:c16="http://schemas.microsoft.com/office/drawing/2014/chart" uri="{C3380CC4-5D6E-409C-BE32-E72D297353CC}">
              <c16:uniqueId val="{00000001-FBB1-4B7B-906C-EA58F9FDACA9}"/>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C32-4189-BC8E-E6AEF989F06E}"/>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C32-4189-BC8E-E6AEF989F06E}"/>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899-44AE-8E4E-E87C963E0057}"/>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899-44AE-8E4E-E87C963E0057}"/>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8FB-4649-BA55-AC8AE7674034}"/>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8FB-4649-BA55-AC8AE7674034}"/>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B05-486B-945E-4C5578AE0BAB}"/>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B05-486B-945E-4C5578AE0BAB}"/>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490.53</c:v>
                </c:pt>
                <c:pt idx="1">
                  <c:v>526.58000000000004</c:v>
                </c:pt>
                <c:pt idx="2">
                  <c:v>512.54999999999995</c:v>
                </c:pt>
                <c:pt idx="3">
                  <c:v>461.96</c:v>
                </c:pt>
                <c:pt idx="4">
                  <c:v>425.09</c:v>
                </c:pt>
              </c:numCache>
            </c:numRef>
          </c:val>
          <c:extLst>
            <c:ext xmlns:c16="http://schemas.microsoft.com/office/drawing/2014/chart" uri="{C3380CC4-5D6E-409C-BE32-E72D297353CC}">
              <c16:uniqueId val="{00000000-AB48-4A4D-A818-DB357C2CFD7F}"/>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1144.79</c:v>
                </c:pt>
                <c:pt idx="1">
                  <c:v>1061.58</c:v>
                </c:pt>
                <c:pt idx="2">
                  <c:v>1007.7</c:v>
                </c:pt>
                <c:pt idx="3">
                  <c:v>1018.52</c:v>
                </c:pt>
                <c:pt idx="4">
                  <c:v>949.61</c:v>
                </c:pt>
              </c:numCache>
            </c:numRef>
          </c:val>
          <c:smooth val="0"/>
          <c:extLst>
            <c:ext xmlns:c16="http://schemas.microsoft.com/office/drawing/2014/chart" uri="{C3380CC4-5D6E-409C-BE32-E72D297353CC}">
              <c16:uniqueId val="{00000001-AB48-4A4D-A818-DB357C2CFD7F}"/>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100.9</c:v>
                </c:pt>
                <c:pt idx="1">
                  <c:v>87.63</c:v>
                </c:pt>
                <c:pt idx="2">
                  <c:v>81</c:v>
                </c:pt>
                <c:pt idx="3">
                  <c:v>71.94</c:v>
                </c:pt>
                <c:pt idx="4">
                  <c:v>77.069999999999993</c:v>
                </c:pt>
              </c:numCache>
            </c:numRef>
          </c:val>
          <c:extLst>
            <c:ext xmlns:c16="http://schemas.microsoft.com/office/drawing/2014/chart" uri="{C3380CC4-5D6E-409C-BE32-E72D297353CC}">
              <c16:uniqueId val="{00000000-FE77-41EA-B2D3-B2F58090C11B}"/>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56.04</c:v>
                </c:pt>
                <c:pt idx="1">
                  <c:v>58.52</c:v>
                </c:pt>
                <c:pt idx="2">
                  <c:v>59.22</c:v>
                </c:pt>
                <c:pt idx="3">
                  <c:v>58.79</c:v>
                </c:pt>
                <c:pt idx="4">
                  <c:v>58.41</c:v>
                </c:pt>
              </c:numCache>
            </c:numRef>
          </c:val>
          <c:smooth val="0"/>
          <c:extLst>
            <c:ext xmlns:c16="http://schemas.microsoft.com/office/drawing/2014/chart" uri="{C3380CC4-5D6E-409C-BE32-E72D297353CC}">
              <c16:uniqueId val="{00000001-FE77-41EA-B2D3-B2F58090C11B}"/>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237.11</c:v>
                </c:pt>
                <c:pt idx="1">
                  <c:v>273.86</c:v>
                </c:pt>
                <c:pt idx="2">
                  <c:v>296.62</c:v>
                </c:pt>
                <c:pt idx="3">
                  <c:v>336.14</c:v>
                </c:pt>
                <c:pt idx="4">
                  <c:v>317.92</c:v>
                </c:pt>
              </c:numCache>
            </c:numRef>
          </c:val>
          <c:extLst>
            <c:ext xmlns:c16="http://schemas.microsoft.com/office/drawing/2014/chart" uri="{C3380CC4-5D6E-409C-BE32-E72D297353CC}">
              <c16:uniqueId val="{00000000-56EE-479C-9BBF-2CCBEC7F9EE6}"/>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304.35000000000002</c:v>
                </c:pt>
                <c:pt idx="1">
                  <c:v>296.3</c:v>
                </c:pt>
                <c:pt idx="2">
                  <c:v>292.89999999999998</c:v>
                </c:pt>
                <c:pt idx="3">
                  <c:v>298.25</c:v>
                </c:pt>
                <c:pt idx="4">
                  <c:v>303.27999999999997</c:v>
                </c:pt>
              </c:numCache>
            </c:numRef>
          </c:val>
          <c:smooth val="0"/>
          <c:extLst>
            <c:ext xmlns:c16="http://schemas.microsoft.com/office/drawing/2014/chart" uri="{C3380CC4-5D6E-409C-BE32-E72D297353CC}">
              <c16:uniqueId val="{00000001-56EE-479C-9BBF-2CCBEC7F9EE6}"/>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52"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5" t="str">
        <f>データ!H6</f>
        <v>北海道　蘭越町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D3</v>
      </c>
      <c r="X8" s="50"/>
      <c r="Y8" s="50"/>
      <c r="Z8" s="50"/>
      <c r="AA8" s="50"/>
      <c r="AB8" s="50"/>
      <c r="AC8" s="50"/>
      <c r="AD8" s="50" t="str">
        <f>データ!$M$6</f>
        <v>非設置</v>
      </c>
      <c r="AE8" s="50"/>
      <c r="AF8" s="50"/>
      <c r="AG8" s="50"/>
      <c r="AH8" s="50"/>
      <c r="AI8" s="50"/>
      <c r="AJ8" s="50"/>
      <c r="AK8" s="2"/>
      <c r="AL8" s="51">
        <f>データ!$R$6</f>
        <v>4605</v>
      </c>
      <c r="AM8" s="51"/>
      <c r="AN8" s="51"/>
      <c r="AO8" s="51"/>
      <c r="AP8" s="51"/>
      <c r="AQ8" s="51"/>
      <c r="AR8" s="51"/>
      <c r="AS8" s="51"/>
      <c r="AT8" s="47">
        <f>データ!$S$6</f>
        <v>449.78</v>
      </c>
      <c r="AU8" s="47"/>
      <c r="AV8" s="47"/>
      <c r="AW8" s="47"/>
      <c r="AX8" s="47"/>
      <c r="AY8" s="47"/>
      <c r="AZ8" s="47"/>
      <c r="BA8" s="47"/>
      <c r="BB8" s="47">
        <f>データ!$T$6</f>
        <v>10.24</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c r="A10" s="2"/>
      <c r="B10" s="47" t="str">
        <f>データ!$N$6</f>
        <v>-</v>
      </c>
      <c r="C10" s="47"/>
      <c r="D10" s="47"/>
      <c r="E10" s="47"/>
      <c r="F10" s="47"/>
      <c r="G10" s="47"/>
      <c r="H10" s="47"/>
      <c r="I10" s="47" t="str">
        <f>データ!$O$6</f>
        <v>該当数値なし</v>
      </c>
      <c r="J10" s="47"/>
      <c r="K10" s="47"/>
      <c r="L10" s="47"/>
      <c r="M10" s="47"/>
      <c r="N10" s="47"/>
      <c r="O10" s="47"/>
      <c r="P10" s="47">
        <f>データ!$P$6</f>
        <v>92.36</v>
      </c>
      <c r="Q10" s="47"/>
      <c r="R10" s="47"/>
      <c r="S10" s="47"/>
      <c r="T10" s="47"/>
      <c r="U10" s="47"/>
      <c r="V10" s="47"/>
      <c r="W10" s="51">
        <f>データ!$Q$6</f>
        <v>4180</v>
      </c>
      <c r="X10" s="51"/>
      <c r="Y10" s="51"/>
      <c r="Z10" s="51"/>
      <c r="AA10" s="51"/>
      <c r="AB10" s="51"/>
      <c r="AC10" s="51"/>
      <c r="AD10" s="2"/>
      <c r="AE10" s="2"/>
      <c r="AF10" s="2"/>
      <c r="AG10" s="2"/>
      <c r="AH10" s="2"/>
      <c r="AI10" s="2"/>
      <c r="AJ10" s="2"/>
      <c r="AK10" s="2"/>
      <c r="AL10" s="51">
        <f>データ!$U$6</f>
        <v>4219</v>
      </c>
      <c r="AM10" s="51"/>
      <c r="AN10" s="51"/>
      <c r="AO10" s="51"/>
      <c r="AP10" s="51"/>
      <c r="AQ10" s="51"/>
      <c r="AR10" s="51"/>
      <c r="AS10" s="51"/>
      <c r="AT10" s="47">
        <f>データ!$V$6</f>
        <v>69.209999999999994</v>
      </c>
      <c r="AU10" s="47"/>
      <c r="AV10" s="47"/>
      <c r="AW10" s="47"/>
      <c r="AX10" s="47"/>
      <c r="AY10" s="47"/>
      <c r="AZ10" s="47"/>
      <c r="BA10" s="47"/>
      <c r="BB10" s="47">
        <f>データ!$W$6</f>
        <v>60.96</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8" t="s">
        <v>23</v>
      </c>
      <c r="BM11" s="68"/>
      <c r="BN11" s="68"/>
      <c r="BO11" s="68"/>
      <c r="BP11" s="68"/>
      <c r="BQ11" s="68"/>
      <c r="BR11" s="68"/>
      <c r="BS11" s="68"/>
      <c r="BT11" s="68"/>
      <c r="BU11" s="68"/>
      <c r="BV11" s="68"/>
      <c r="BW11" s="68"/>
      <c r="BX11" s="68"/>
      <c r="BY11" s="68"/>
      <c r="BZ11" s="6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8"/>
      <c r="BM12" s="68"/>
      <c r="BN12" s="68"/>
      <c r="BO12" s="68"/>
      <c r="BP12" s="68"/>
      <c r="BQ12" s="68"/>
      <c r="BR12" s="68"/>
      <c r="BS12" s="68"/>
      <c r="BT12" s="68"/>
      <c r="BU12" s="68"/>
      <c r="BV12" s="68"/>
      <c r="BW12" s="68"/>
      <c r="BX12" s="68"/>
      <c r="BY12" s="68"/>
      <c r="BZ12" s="6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9"/>
      <c r="BM13" s="69"/>
      <c r="BN13" s="69"/>
      <c r="BO13" s="69"/>
      <c r="BP13" s="69"/>
      <c r="BQ13" s="69"/>
      <c r="BR13" s="69"/>
      <c r="BS13" s="69"/>
      <c r="BT13" s="69"/>
      <c r="BU13" s="69"/>
      <c r="BV13" s="69"/>
      <c r="BW13" s="69"/>
      <c r="BX13" s="69"/>
      <c r="BY13" s="69"/>
      <c r="BZ13" s="69"/>
    </row>
    <row r="14" spans="1:78" ht="13.5" customHeight="1">
      <c r="A14" s="2"/>
      <c r="B14" s="70" t="s">
        <v>24</v>
      </c>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2"/>
      <c r="BK14" s="2"/>
      <c r="BL14" s="56" t="s">
        <v>25</v>
      </c>
      <c r="BM14" s="57"/>
      <c r="BN14" s="57"/>
      <c r="BO14" s="57"/>
      <c r="BP14" s="57"/>
      <c r="BQ14" s="57"/>
      <c r="BR14" s="57"/>
      <c r="BS14" s="57"/>
      <c r="BT14" s="57"/>
      <c r="BU14" s="57"/>
      <c r="BV14" s="57"/>
      <c r="BW14" s="57"/>
      <c r="BX14" s="57"/>
      <c r="BY14" s="57"/>
      <c r="BZ14" s="58"/>
    </row>
    <row r="15" spans="1:78" ht="13.5" customHeight="1">
      <c r="A15" s="2"/>
      <c r="B15" s="73"/>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5"/>
      <c r="BK15" s="2"/>
      <c r="BL15" s="59"/>
      <c r="BM15" s="60"/>
      <c r="BN15" s="60"/>
      <c r="BO15" s="60"/>
      <c r="BP15" s="60"/>
      <c r="BQ15" s="60"/>
      <c r="BR15" s="60"/>
      <c r="BS15" s="60"/>
      <c r="BT15" s="60"/>
      <c r="BU15" s="60"/>
      <c r="BV15" s="60"/>
      <c r="BW15" s="60"/>
      <c r="BX15" s="60"/>
      <c r="BY15" s="60"/>
      <c r="BZ15" s="61"/>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114</v>
      </c>
      <c r="BM16" s="63"/>
      <c r="BN16" s="63"/>
      <c r="BO16" s="63"/>
      <c r="BP16" s="63"/>
      <c r="BQ16" s="63"/>
      <c r="BR16" s="63"/>
      <c r="BS16" s="63"/>
      <c r="BT16" s="63"/>
      <c r="BU16" s="63"/>
      <c r="BV16" s="63"/>
      <c r="BW16" s="63"/>
      <c r="BX16" s="63"/>
      <c r="BY16" s="63"/>
      <c r="BZ16" s="64"/>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2"/>
      <c r="BM17" s="63"/>
      <c r="BN17" s="63"/>
      <c r="BO17" s="63"/>
      <c r="BP17" s="63"/>
      <c r="BQ17" s="63"/>
      <c r="BR17" s="63"/>
      <c r="BS17" s="63"/>
      <c r="BT17" s="63"/>
      <c r="BU17" s="63"/>
      <c r="BV17" s="63"/>
      <c r="BW17" s="63"/>
      <c r="BX17" s="63"/>
      <c r="BY17" s="63"/>
      <c r="BZ17" s="64"/>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2"/>
      <c r="BM18" s="63"/>
      <c r="BN18" s="63"/>
      <c r="BO18" s="63"/>
      <c r="BP18" s="63"/>
      <c r="BQ18" s="63"/>
      <c r="BR18" s="63"/>
      <c r="BS18" s="63"/>
      <c r="BT18" s="63"/>
      <c r="BU18" s="63"/>
      <c r="BV18" s="63"/>
      <c r="BW18" s="63"/>
      <c r="BX18" s="63"/>
      <c r="BY18" s="63"/>
      <c r="BZ18" s="64"/>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2"/>
      <c r="BM19" s="63"/>
      <c r="BN19" s="63"/>
      <c r="BO19" s="63"/>
      <c r="BP19" s="63"/>
      <c r="BQ19" s="63"/>
      <c r="BR19" s="63"/>
      <c r="BS19" s="63"/>
      <c r="BT19" s="63"/>
      <c r="BU19" s="63"/>
      <c r="BV19" s="63"/>
      <c r="BW19" s="63"/>
      <c r="BX19" s="63"/>
      <c r="BY19" s="63"/>
      <c r="BZ19" s="64"/>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2"/>
      <c r="BM20" s="63"/>
      <c r="BN20" s="63"/>
      <c r="BO20" s="63"/>
      <c r="BP20" s="63"/>
      <c r="BQ20" s="63"/>
      <c r="BR20" s="63"/>
      <c r="BS20" s="63"/>
      <c r="BT20" s="63"/>
      <c r="BU20" s="63"/>
      <c r="BV20" s="63"/>
      <c r="BW20" s="63"/>
      <c r="BX20" s="63"/>
      <c r="BY20" s="63"/>
      <c r="BZ20" s="64"/>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2"/>
      <c r="BM21" s="63"/>
      <c r="BN21" s="63"/>
      <c r="BO21" s="63"/>
      <c r="BP21" s="63"/>
      <c r="BQ21" s="63"/>
      <c r="BR21" s="63"/>
      <c r="BS21" s="63"/>
      <c r="BT21" s="63"/>
      <c r="BU21" s="63"/>
      <c r="BV21" s="63"/>
      <c r="BW21" s="63"/>
      <c r="BX21" s="63"/>
      <c r="BY21" s="63"/>
      <c r="BZ21" s="64"/>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2"/>
      <c r="BM22" s="63"/>
      <c r="BN22" s="63"/>
      <c r="BO22" s="63"/>
      <c r="BP22" s="63"/>
      <c r="BQ22" s="63"/>
      <c r="BR22" s="63"/>
      <c r="BS22" s="63"/>
      <c r="BT22" s="63"/>
      <c r="BU22" s="63"/>
      <c r="BV22" s="63"/>
      <c r="BW22" s="63"/>
      <c r="BX22" s="63"/>
      <c r="BY22" s="63"/>
      <c r="BZ22" s="64"/>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2"/>
      <c r="BM23" s="63"/>
      <c r="BN23" s="63"/>
      <c r="BO23" s="63"/>
      <c r="BP23" s="63"/>
      <c r="BQ23" s="63"/>
      <c r="BR23" s="63"/>
      <c r="BS23" s="63"/>
      <c r="BT23" s="63"/>
      <c r="BU23" s="63"/>
      <c r="BV23" s="63"/>
      <c r="BW23" s="63"/>
      <c r="BX23" s="63"/>
      <c r="BY23" s="63"/>
      <c r="BZ23" s="64"/>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2"/>
      <c r="BM24" s="63"/>
      <c r="BN24" s="63"/>
      <c r="BO24" s="63"/>
      <c r="BP24" s="63"/>
      <c r="BQ24" s="63"/>
      <c r="BR24" s="63"/>
      <c r="BS24" s="63"/>
      <c r="BT24" s="63"/>
      <c r="BU24" s="63"/>
      <c r="BV24" s="63"/>
      <c r="BW24" s="63"/>
      <c r="BX24" s="63"/>
      <c r="BY24" s="63"/>
      <c r="BZ24" s="64"/>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2"/>
      <c r="BM25" s="63"/>
      <c r="BN25" s="63"/>
      <c r="BO25" s="63"/>
      <c r="BP25" s="63"/>
      <c r="BQ25" s="63"/>
      <c r="BR25" s="63"/>
      <c r="BS25" s="63"/>
      <c r="BT25" s="63"/>
      <c r="BU25" s="63"/>
      <c r="BV25" s="63"/>
      <c r="BW25" s="63"/>
      <c r="BX25" s="63"/>
      <c r="BY25" s="63"/>
      <c r="BZ25" s="64"/>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2"/>
      <c r="BM26" s="63"/>
      <c r="BN26" s="63"/>
      <c r="BO26" s="63"/>
      <c r="BP26" s="63"/>
      <c r="BQ26" s="63"/>
      <c r="BR26" s="63"/>
      <c r="BS26" s="63"/>
      <c r="BT26" s="63"/>
      <c r="BU26" s="63"/>
      <c r="BV26" s="63"/>
      <c r="BW26" s="63"/>
      <c r="BX26" s="63"/>
      <c r="BY26" s="63"/>
      <c r="BZ26" s="64"/>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2"/>
      <c r="BM27" s="63"/>
      <c r="BN27" s="63"/>
      <c r="BO27" s="63"/>
      <c r="BP27" s="63"/>
      <c r="BQ27" s="63"/>
      <c r="BR27" s="63"/>
      <c r="BS27" s="63"/>
      <c r="BT27" s="63"/>
      <c r="BU27" s="63"/>
      <c r="BV27" s="63"/>
      <c r="BW27" s="63"/>
      <c r="BX27" s="63"/>
      <c r="BY27" s="63"/>
      <c r="BZ27" s="64"/>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2"/>
      <c r="BM28" s="63"/>
      <c r="BN28" s="63"/>
      <c r="BO28" s="63"/>
      <c r="BP28" s="63"/>
      <c r="BQ28" s="63"/>
      <c r="BR28" s="63"/>
      <c r="BS28" s="63"/>
      <c r="BT28" s="63"/>
      <c r="BU28" s="63"/>
      <c r="BV28" s="63"/>
      <c r="BW28" s="63"/>
      <c r="BX28" s="63"/>
      <c r="BY28" s="63"/>
      <c r="BZ28" s="64"/>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2"/>
      <c r="BM29" s="63"/>
      <c r="BN29" s="63"/>
      <c r="BO29" s="63"/>
      <c r="BP29" s="63"/>
      <c r="BQ29" s="63"/>
      <c r="BR29" s="63"/>
      <c r="BS29" s="63"/>
      <c r="BT29" s="63"/>
      <c r="BU29" s="63"/>
      <c r="BV29" s="63"/>
      <c r="BW29" s="63"/>
      <c r="BX29" s="63"/>
      <c r="BY29" s="63"/>
      <c r="BZ29" s="64"/>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2"/>
      <c r="BM30" s="63"/>
      <c r="BN30" s="63"/>
      <c r="BO30" s="63"/>
      <c r="BP30" s="63"/>
      <c r="BQ30" s="63"/>
      <c r="BR30" s="63"/>
      <c r="BS30" s="63"/>
      <c r="BT30" s="63"/>
      <c r="BU30" s="63"/>
      <c r="BV30" s="63"/>
      <c r="BW30" s="63"/>
      <c r="BX30" s="63"/>
      <c r="BY30" s="63"/>
      <c r="BZ30" s="64"/>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2"/>
      <c r="BM31" s="63"/>
      <c r="BN31" s="63"/>
      <c r="BO31" s="63"/>
      <c r="BP31" s="63"/>
      <c r="BQ31" s="63"/>
      <c r="BR31" s="63"/>
      <c r="BS31" s="63"/>
      <c r="BT31" s="63"/>
      <c r="BU31" s="63"/>
      <c r="BV31" s="63"/>
      <c r="BW31" s="63"/>
      <c r="BX31" s="63"/>
      <c r="BY31" s="63"/>
      <c r="BZ31" s="64"/>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2"/>
      <c r="BM32" s="63"/>
      <c r="BN32" s="63"/>
      <c r="BO32" s="63"/>
      <c r="BP32" s="63"/>
      <c r="BQ32" s="63"/>
      <c r="BR32" s="63"/>
      <c r="BS32" s="63"/>
      <c r="BT32" s="63"/>
      <c r="BU32" s="63"/>
      <c r="BV32" s="63"/>
      <c r="BW32" s="63"/>
      <c r="BX32" s="63"/>
      <c r="BY32" s="63"/>
      <c r="BZ32" s="64"/>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2"/>
      <c r="BM33" s="63"/>
      <c r="BN33" s="63"/>
      <c r="BO33" s="63"/>
      <c r="BP33" s="63"/>
      <c r="BQ33" s="63"/>
      <c r="BR33" s="63"/>
      <c r="BS33" s="63"/>
      <c r="BT33" s="63"/>
      <c r="BU33" s="63"/>
      <c r="BV33" s="63"/>
      <c r="BW33" s="63"/>
      <c r="BX33" s="63"/>
      <c r="BY33" s="63"/>
      <c r="BZ33" s="64"/>
    </row>
    <row r="34" spans="1:78" ht="13.5" customHeight="1">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2"/>
      <c r="BM34" s="63"/>
      <c r="BN34" s="63"/>
      <c r="BO34" s="63"/>
      <c r="BP34" s="63"/>
      <c r="BQ34" s="63"/>
      <c r="BR34" s="63"/>
      <c r="BS34" s="63"/>
      <c r="BT34" s="63"/>
      <c r="BU34" s="63"/>
      <c r="BV34" s="63"/>
      <c r="BW34" s="63"/>
      <c r="BX34" s="63"/>
      <c r="BY34" s="63"/>
      <c r="BZ34" s="64"/>
    </row>
    <row r="35" spans="1:78" ht="13.5" customHeight="1">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2"/>
      <c r="BM35" s="63"/>
      <c r="BN35" s="63"/>
      <c r="BO35" s="63"/>
      <c r="BP35" s="63"/>
      <c r="BQ35" s="63"/>
      <c r="BR35" s="63"/>
      <c r="BS35" s="63"/>
      <c r="BT35" s="63"/>
      <c r="BU35" s="63"/>
      <c r="BV35" s="63"/>
      <c r="BW35" s="63"/>
      <c r="BX35" s="63"/>
      <c r="BY35" s="63"/>
      <c r="BZ35" s="64"/>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2"/>
      <c r="BM36" s="63"/>
      <c r="BN36" s="63"/>
      <c r="BO36" s="63"/>
      <c r="BP36" s="63"/>
      <c r="BQ36" s="63"/>
      <c r="BR36" s="63"/>
      <c r="BS36" s="63"/>
      <c r="BT36" s="63"/>
      <c r="BU36" s="63"/>
      <c r="BV36" s="63"/>
      <c r="BW36" s="63"/>
      <c r="BX36" s="63"/>
      <c r="BY36" s="63"/>
      <c r="BZ36" s="64"/>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2"/>
      <c r="BM37" s="63"/>
      <c r="BN37" s="63"/>
      <c r="BO37" s="63"/>
      <c r="BP37" s="63"/>
      <c r="BQ37" s="63"/>
      <c r="BR37" s="63"/>
      <c r="BS37" s="63"/>
      <c r="BT37" s="63"/>
      <c r="BU37" s="63"/>
      <c r="BV37" s="63"/>
      <c r="BW37" s="63"/>
      <c r="BX37" s="63"/>
      <c r="BY37" s="63"/>
      <c r="BZ37" s="64"/>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2"/>
      <c r="BM38" s="63"/>
      <c r="BN38" s="63"/>
      <c r="BO38" s="63"/>
      <c r="BP38" s="63"/>
      <c r="BQ38" s="63"/>
      <c r="BR38" s="63"/>
      <c r="BS38" s="63"/>
      <c r="BT38" s="63"/>
      <c r="BU38" s="63"/>
      <c r="BV38" s="63"/>
      <c r="BW38" s="63"/>
      <c r="BX38" s="63"/>
      <c r="BY38" s="63"/>
      <c r="BZ38" s="64"/>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2"/>
      <c r="BM39" s="63"/>
      <c r="BN39" s="63"/>
      <c r="BO39" s="63"/>
      <c r="BP39" s="63"/>
      <c r="BQ39" s="63"/>
      <c r="BR39" s="63"/>
      <c r="BS39" s="63"/>
      <c r="BT39" s="63"/>
      <c r="BU39" s="63"/>
      <c r="BV39" s="63"/>
      <c r="BW39" s="63"/>
      <c r="BX39" s="63"/>
      <c r="BY39" s="63"/>
      <c r="BZ39" s="64"/>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2"/>
      <c r="BM40" s="63"/>
      <c r="BN40" s="63"/>
      <c r="BO40" s="63"/>
      <c r="BP40" s="63"/>
      <c r="BQ40" s="63"/>
      <c r="BR40" s="63"/>
      <c r="BS40" s="63"/>
      <c r="BT40" s="63"/>
      <c r="BU40" s="63"/>
      <c r="BV40" s="63"/>
      <c r="BW40" s="63"/>
      <c r="BX40" s="63"/>
      <c r="BY40" s="63"/>
      <c r="BZ40" s="64"/>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2"/>
      <c r="BM41" s="63"/>
      <c r="BN41" s="63"/>
      <c r="BO41" s="63"/>
      <c r="BP41" s="63"/>
      <c r="BQ41" s="63"/>
      <c r="BR41" s="63"/>
      <c r="BS41" s="63"/>
      <c r="BT41" s="63"/>
      <c r="BU41" s="63"/>
      <c r="BV41" s="63"/>
      <c r="BW41" s="63"/>
      <c r="BX41" s="63"/>
      <c r="BY41" s="63"/>
      <c r="BZ41" s="64"/>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2"/>
      <c r="BM42" s="63"/>
      <c r="BN42" s="63"/>
      <c r="BO42" s="63"/>
      <c r="BP42" s="63"/>
      <c r="BQ42" s="63"/>
      <c r="BR42" s="63"/>
      <c r="BS42" s="63"/>
      <c r="BT42" s="63"/>
      <c r="BU42" s="63"/>
      <c r="BV42" s="63"/>
      <c r="BW42" s="63"/>
      <c r="BX42" s="63"/>
      <c r="BY42" s="63"/>
      <c r="BZ42" s="64"/>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2"/>
      <c r="BM43" s="63"/>
      <c r="BN43" s="63"/>
      <c r="BO43" s="63"/>
      <c r="BP43" s="63"/>
      <c r="BQ43" s="63"/>
      <c r="BR43" s="63"/>
      <c r="BS43" s="63"/>
      <c r="BT43" s="63"/>
      <c r="BU43" s="63"/>
      <c r="BV43" s="63"/>
      <c r="BW43" s="63"/>
      <c r="BX43" s="63"/>
      <c r="BY43" s="63"/>
      <c r="BZ43" s="64"/>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5"/>
      <c r="BM44" s="66"/>
      <c r="BN44" s="66"/>
      <c r="BO44" s="66"/>
      <c r="BP44" s="66"/>
      <c r="BQ44" s="66"/>
      <c r="BR44" s="66"/>
      <c r="BS44" s="66"/>
      <c r="BT44" s="66"/>
      <c r="BU44" s="66"/>
      <c r="BV44" s="66"/>
      <c r="BW44" s="66"/>
      <c r="BX44" s="66"/>
      <c r="BY44" s="66"/>
      <c r="BZ44" s="67"/>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115</v>
      </c>
      <c r="BM47" s="63"/>
      <c r="BN47" s="63"/>
      <c r="BO47" s="63"/>
      <c r="BP47" s="63"/>
      <c r="BQ47" s="63"/>
      <c r="BR47" s="63"/>
      <c r="BS47" s="63"/>
      <c r="BT47" s="63"/>
      <c r="BU47" s="63"/>
      <c r="BV47" s="63"/>
      <c r="BW47" s="63"/>
      <c r="BX47" s="63"/>
      <c r="BY47" s="63"/>
      <c r="BZ47" s="64"/>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63"/>
      <c r="BN48" s="63"/>
      <c r="BO48" s="63"/>
      <c r="BP48" s="63"/>
      <c r="BQ48" s="63"/>
      <c r="BR48" s="63"/>
      <c r="BS48" s="63"/>
      <c r="BT48" s="63"/>
      <c r="BU48" s="63"/>
      <c r="BV48" s="63"/>
      <c r="BW48" s="63"/>
      <c r="BX48" s="63"/>
      <c r="BY48" s="63"/>
      <c r="BZ48" s="64"/>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63"/>
      <c r="BN49" s="63"/>
      <c r="BO49" s="63"/>
      <c r="BP49" s="63"/>
      <c r="BQ49" s="63"/>
      <c r="BR49" s="63"/>
      <c r="BS49" s="63"/>
      <c r="BT49" s="63"/>
      <c r="BU49" s="63"/>
      <c r="BV49" s="63"/>
      <c r="BW49" s="63"/>
      <c r="BX49" s="63"/>
      <c r="BY49" s="63"/>
      <c r="BZ49" s="64"/>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63"/>
      <c r="BN50" s="63"/>
      <c r="BO50" s="63"/>
      <c r="BP50" s="63"/>
      <c r="BQ50" s="63"/>
      <c r="BR50" s="63"/>
      <c r="BS50" s="63"/>
      <c r="BT50" s="63"/>
      <c r="BU50" s="63"/>
      <c r="BV50" s="63"/>
      <c r="BW50" s="63"/>
      <c r="BX50" s="63"/>
      <c r="BY50" s="63"/>
      <c r="BZ50" s="64"/>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63"/>
      <c r="BN51" s="63"/>
      <c r="BO51" s="63"/>
      <c r="BP51" s="63"/>
      <c r="BQ51" s="63"/>
      <c r="BR51" s="63"/>
      <c r="BS51" s="63"/>
      <c r="BT51" s="63"/>
      <c r="BU51" s="63"/>
      <c r="BV51" s="63"/>
      <c r="BW51" s="63"/>
      <c r="BX51" s="63"/>
      <c r="BY51" s="63"/>
      <c r="BZ51" s="64"/>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63"/>
      <c r="BN52" s="63"/>
      <c r="BO52" s="63"/>
      <c r="BP52" s="63"/>
      <c r="BQ52" s="63"/>
      <c r="BR52" s="63"/>
      <c r="BS52" s="63"/>
      <c r="BT52" s="63"/>
      <c r="BU52" s="63"/>
      <c r="BV52" s="63"/>
      <c r="BW52" s="63"/>
      <c r="BX52" s="63"/>
      <c r="BY52" s="63"/>
      <c r="BZ52" s="64"/>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63"/>
      <c r="BN53" s="63"/>
      <c r="BO53" s="63"/>
      <c r="BP53" s="63"/>
      <c r="BQ53" s="63"/>
      <c r="BR53" s="63"/>
      <c r="BS53" s="63"/>
      <c r="BT53" s="63"/>
      <c r="BU53" s="63"/>
      <c r="BV53" s="63"/>
      <c r="BW53" s="63"/>
      <c r="BX53" s="63"/>
      <c r="BY53" s="63"/>
      <c r="BZ53" s="64"/>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63"/>
      <c r="BN54" s="63"/>
      <c r="BO54" s="63"/>
      <c r="BP54" s="63"/>
      <c r="BQ54" s="63"/>
      <c r="BR54" s="63"/>
      <c r="BS54" s="63"/>
      <c r="BT54" s="63"/>
      <c r="BU54" s="63"/>
      <c r="BV54" s="63"/>
      <c r="BW54" s="63"/>
      <c r="BX54" s="63"/>
      <c r="BY54" s="63"/>
      <c r="BZ54" s="64"/>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63"/>
      <c r="BN55" s="63"/>
      <c r="BO55" s="63"/>
      <c r="BP55" s="63"/>
      <c r="BQ55" s="63"/>
      <c r="BR55" s="63"/>
      <c r="BS55" s="63"/>
      <c r="BT55" s="63"/>
      <c r="BU55" s="63"/>
      <c r="BV55" s="63"/>
      <c r="BW55" s="63"/>
      <c r="BX55" s="63"/>
      <c r="BY55" s="63"/>
      <c r="BZ55" s="64"/>
    </row>
    <row r="56" spans="1:78" ht="13.5" customHeight="1">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63"/>
      <c r="BN56" s="63"/>
      <c r="BO56" s="63"/>
      <c r="BP56" s="63"/>
      <c r="BQ56" s="63"/>
      <c r="BR56" s="63"/>
      <c r="BS56" s="63"/>
      <c r="BT56" s="63"/>
      <c r="BU56" s="63"/>
      <c r="BV56" s="63"/>
      <c r="BW56" s="63"/>
      <c r="BX56" s="63"/>
      <c r="BY56" s="63"/>
      <c r="BZ56" s="64"/>
    </row>
    <row r="57" spans="1:78" ht="13.5" customHeight="1">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63"/>
      <c r="BN57" s="63"/>
      <c r="BO57" s="63"/>
      <c r="BP57" s="63"/>
      <c r="BQ57" s="63"/>
      <c r="BR57" s="63"/>
      <c r="BS57" s="63"/>
      <c r="BT57" s="63"/>
      <c r="BU57" s="63"/>
      <c r="BV57" s="63"/>
      <c r="BW57" s="63"/>
      <c r="BX57" s="63"/>
      <c r="BY57" s="63"/>
      <c r="BZ57" s="64"/>
    </row>
    <row r="58" spans="1:78" ht="13.5" customHeight="1">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63"/>
      <c r="BN58" s="63"/>
      <c r="BO58" s="63"/>
      <c r="BP58" s="63"/>
      <c r="BQ58" s="63"/>
      <c r="BR58" s="63"/>
      <c r="BS58" s="63"/>
      <c r="BT58" s="63"/>
      <c r="BU58" s="63"/>
      <c r="BV58" s="63"/>
      <c r="BW58" s="63"/>
      <c r="BX58" s="63"/>
      <c r="BY58" s="63"/>
      <c r="BZ58" s="64"/>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63"/>
      <c r="BN59" s="63"/>
      <c r="BO59" s="63"/>
      <c r="BP59" s="63"/>
      <c r="BQ59" s="63"/>
      <c r="BR59" s="63"/>
      <c r="BS59" s="63"/>
      <c r="BT59" s="63"/>
      <c r="BU59" s="63"/>
      <c r="BV59" s="63"/>
      <c r="BW59" s="63"/>
      <c r="BX59" s="63"/>
      <c r="BY59" s="63"/>
      <c r="BZ59" s="64"/>
    </row>
    <row r="60" spans="1:78" ht="13.5" customHeight="1">
      <c r="A60" s="2"/>
      <c r="B60" s="73" t="s">
        <v>27</v>
      </c>
      <c r="C60" s="74"/>
      <c r="D60" s="74"/>
      <c r="E60" s="74"/>
      <c r="F60" s="74"/>
      <c r="G60" s="74"/>
      <c r="H60" s="74"/>
      <c r="I60" s="74"/>
      <c r="J60" s="74"/>
      <c r="K60" s="74"/>
      <c r="L60" s="74"/>
      <c r="M60" s="74"/>
      <c r="N60" s="74"/>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5"/>
      <c r="BK60" s="2"/>
      <c r="BL60" s="62"/>
      <c r="BM60" s="63"/>
      <c r="BN60" s="63"/>
      <c r="BO60" s="63"/>
      <c r="BP60" s="63"/>
      <c r="BQ60" s="63"/>
      <c r="BR60" s="63"/>
      <c r="BS60" s="63"/>
      <c r="BT60" s="63"/>
      <c r="BU60" s="63"/>
      <c r="BV60" s="63"/>
      <c r="BW60" s="63"/>
      <c r="BX60" s="63"/>
      <c r="BY60" s="63"/>
      <c r="BZ60" s="64"/>
    </row>
    <row r="61" spans="1:78" ht="13.5" customHeight="1">
      <c r="A61" s="2"/>
      <c r="B61" s="73"/>
      <c r="C61" s="74"/>
      <c r="D61" s="74"/>
      <c r="E61" s="74"/>
      <c r="F61" s="74"/>
      <c r="G61" s="74"/>
      <c r="H61" s="74"/>
      <c r="I61" s="74"/>
      <c r="J61" s="74"/>
      <c r="K61" s="74"/>
      <c r="L61" s="74"/>
      <c r="M61" s="74"/>
      <c r="N61" s="74"/>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5"/>
      <c r="BK61" s="2"/>
      <c r="BL61" s="62"/>
      <c r="BM61" s="63"/>
      <c r="BN61" s="63"/>
      <c r="BO61" s="63"/>
      <c r="BP61" s="63"/>
      <c r="BQ61" s="63"/>
      <c r="BR61" s="63"/>
      <c r="BS61" s="63"/>
      <c r="BT61" s="63"/>
      <c r="BU61" s="63"/>
      <c r="BV61" s="63"/>
      <c r="BW61" s="63"/>
      <c r="BX61" s="63"/>
      <c r="BY61" s="63"/>
      <c r="BZ61" s="64"/>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63"/>
      <c r="BN62" s="63"/>
      <c r="BO62" s="63"/>
      <c r="BP62" s="63"/>
      <c r="BQ62" s="63"/>
      <c r="BR62" s="63"/>
      <c r="BS62" s="63"/>
      <c r="BT62" s="63"/>
      <c r="BU62" s="63"/>
      <c r="BV62" s="63"/>
      <c r="BW62" s="63"/>
      <c r="BX62" s="63"/>
      <c r="BY62" s="63"/>
      <c r="BZ62" s="64"/>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5"/>
      <c r="BM63" s="66"/>
      <c r="BN63" s="66"/>
      <c r="BO63" s="66"/>
      <c r="BP63" s="66"/>
      <c r="BQ63" s="66"/>
      <c r="BR63" s="66"/>
      <c r="BS63" s="66"/>
      <c r="BT63" s="66"/>
      <c r="BU63" s="66"/>
      <c r="BV63" s="66"/>
      <c r="BW63" s="66"/>
      <c r="BX63" s="66"/>
      <c r="BY63" s="66"/>
      <c r="BZ63" s="67"/>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116</v>
      </c>
      <c r="BM66" s="63"/>
      <c r="BN66" s="63"/>
      <c r="BO66" s="63"/>
      <c r="BP66" s="63"/>
      <c r="BQ66" s="63"/>
      <c r="BR66" s="63"/>
      <c r="BS66" s="63"/>
      <c r="BT66" s="63"/>
      <c r="BU66" s="63"/>
      <c r="BV66" s="63"/>
      <c r="BW66" s="63"/>
      <c r="BX66" s="63"/>
      <c r="BY66" s="63"/>
      <c r="BZ66" s="64"/>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63"/>
      <c r="BN67" s="63"/>
      <c r="BO67" s="63"/>
      <c r="BP67" s="63"/>
      <c r="BQ67" s="63"/>
      <c r="BR67" s="63"/>
      <c r="BS67" s="63"/>
      <c r="BT67" s="63"/>
      <c r="BU67" s="63"/>
      <c r="BV67" s="63"/>
      <c r="BW67" s="63"/>
      <c r="BX67" s="63"/>
      <c r="BY67" s="63"/>
      <c r="BZ67" s="64"/>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63"/>
      <c r="BN68" s="63"/>
      <c r="BO68" s="63"/>
      <c r="BP68" s="63"/>
      <c r="BQ68" s="63"/>
      <c r="BR68" s="63"/>
      <c r="BS68" s="63"/>
      <c r="BT68" s="63"/>
      <c r="BU68" s="63"/>
      <c r="BV68" s="63"/>
      <c r="BW68" s="63"/>
      <c r="BX68" s="63"/>
      <c r="BY68" s="63"/>
      <c r="BZ68" s="64"/>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63"/>
      <c r="BN69" s="63"/>
      <c r="BO69" s="63"/>
      <c r="BP69" s="63"/>
      <c r="BQ69" s="63"/>
      <c r="BR69" s="63"/>
      <c r="BS69" s="63"/>
      <c r="BT69" s="63"/>
      <c r="BU69" s="63"/>
      <c r="BV69" s="63"/>
      <c r="BW69" s="63"/>
      <c r="BX69" s="63"/>
      <c r="BY69" s="63"/>
      <c r="BZ69" s="64"/>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63"/>
      <c r="BN70" s="63"/>
      <c r="BO70" s="63"/>
      <c r="BP70" s="63"/>
      <c r="BQ70" s="63"/>
      <c r="BR70" s="63"/>
      <c r="BS70" s="63"/>
      <c r="BT70" s="63"/>
      <c r="BU70" s="63"/>
      <c r="BV70" s="63"/>
      <c r="BW70" s="63"/>
      <c r="BX70" s="63"/>
      <c r="BY70" s="63"/>
      <c r="BZ70" s="64"/>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63"/>
      <c r="BN71" s="63"/>
      <c r="BO71" s="63"/>
      <c r="BP71" s="63"/>
      <c r="BQ71" s="63"/>
      <c r="BR71" s="63"/>
      <c r="BS71" s="63"/>
      <c r="BT71" s="63"/>
      <c r="BU71" s="63"/>
      <c r="BV71" s="63"/>
      <c r="BW71" s="63"/>
      <c r="BX71" s="63"/>
      <c r="BY71" s="63"/>
      <c r="BZ71" s="64"/>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63"/>
      <c r="BN72" s="63"/>
      <c r="BO72" s="63"/>
      <c r="BP72" s="63"/>
      <c r="BQ72" s="63"/>
      <c r="BR72" s="63"/>
      <c r="BS72" s="63"/>
      <c r="BT72" s="63"/>
      <c r="BU72" s="63"/>
      <c r="BV72" s="63"/>
      <c r="BW72" s="63"/>
      <c r="BX72" s="63"/>
      <c r="BY72" s="63"/>
      <c r="BZ72" s="64"/>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63"/>
      <c r="BN73" s="63"/>
      <c r="BO73" s="63"/>
      <c r="BP73" s="63"/>
      <c r="BQ73" s="63"/>
      <c r="BR73" s="63"/>
      <c r="BS73" s="63"/>
      <c r="BT73" s="63"/>
      <c r="BU73" s="63"/>
      <c r="BV73" s="63"/>
      <c r="BW73" s="63"/>
      <c r="BX73" s="63"/>
      <c r="BY73" s="63"/>
      <c r="BZ73" s="64"/>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63"/>
      <c r="BN74" s="63"/>
      <c r="BO74" s="63"/>
      <c r="BP74" s="63"/>
      <c r="BQ74" s="63"/>
      <c r="BR74" s="63"/>
      <c r="BS74" s="63"/>
      <c r="BT74" s="63"/>
      <c r="BU74" s="63"/>
      <c r="BV74" s="63"/>
      <c r="BW74" s="63"/>
      <c r="BX74" s="63"/>
      <c r="BY74" s="63"/>
      <c r="BZ74" s="64"/>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63"/>
      <c r="BN75" s="63"/>
      <c r="BO75" s="63"/>
      <c r="BP75" s="63"/>
      <c r="BQ75" s="63"/>
      <c r="BR75" s="63"/>
      <c r="BS75" s="63"/>
      <c r="BT75" s="63"/>
      <c r="BU75" s="63"/>
      <c r="BV75" s="63"/>
      <c r="BW75" s="63"/>
      <c r="BX75" s="63"/>
      <c r="BY75" s="63"/>
      <c r="BZ75" s="64"/>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63"/>
      <c r="BN76" s="63"/>
      <c r="BO76" s="63"/>
      <c r="BP76" s="63"/>
      <c r="BQ76" s="63"/>
      <c r="BR76" s="63"/>
      <c r="BS76" s="63"/>
      <c r="BT76" s="63"/>
      <c r="BU76" s="63"/>
      <c r="BV76" s="63"/>
      <c r="BW76" s="63"/>
      <c r="BX76" s="63"/>
      <c r="BY76" s="63"/>
      <c r="BZ76" s="64"/>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63"/>
      <c r="BN77" s="63"/>
      <c r="BO77" s="63"/>
      <c r="BP77" s="63"/>
      <c r="BQ77" s="63"/>
      <c r="BR77" s="63"/>
      <c r="BS77" s="63"/>
      <c r="BT77" s="63"/>
      <c r="BU77" s="63"/>
      <c r="BV77" s="63"/>
      <c r="BW77" s="63"/>
      <c r="BX77" s="63"/>
      <c r="BY77" s="63"/>
      <c r="BZ77" s="64"/>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63"/>
      <c r="BN78" s="63"/>
      <c r="BO78" s="63"/>
      <c r="BP78" s="63"/>
      <c r="BQ78" s="63"/>
      <c r="BR78" s="63"/>
      <c r="BS78" s="63"/>
      <c r="BT78" s="63"/>
      <c r="BU78" s="63"/>
      <c r="BV78" s="63"/>
      <c r="BW78" s="63"/>
      <c r="BX78" s="63"/>
      <c r="BY78" s="63"/>
      <c r="BZ78" s="64"/>
    </row>
    <row r="79" spans="1:78" ht="13.5" customHeight="1">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63"/>
      <c r="BN79" s="63"/>
      <c r="BO79" s="63"/>
      <c r="BP79" s="63"/>
      <c r="BQ79" s="63"/>
      <c r="BR79" s="63"/>
      <c r="BS79" s="63"/>
      <c r="BT79" s="63"/>
      <c r="BU79" s="63"/>
      <c r="BV79" s="63"/>
      <c r="BW79" s="63"/>
      <c r="BX79" s="63"/>
      <c r="BY79" s="63"/>
      <c r="BZ79" s="64"/>
    </row>
    <row r="80" spans="1:78" ht="13.5" customHeight="1">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63"/>
      <c r="BN80" s="63"/>
      <c r="BO80" s="63"/>
      <c r="BP80" s="63"/>
      <c r="BQ80" s="63"/>
      <c r="BR80" s="63"/>
      <c r="BS80" s="63"/>
      <c r="BT80" s="63"/>
      <c r="BU80" s="63"/>
      <c r="BV80" s="63"/>
      <c r="BW80" s="63"/>
      <c r="BX80" s="63"/>
      <c r="BY80" s="63"/>
      <c r="BZ80" s="64"/>
    </row>
    <row r="81" spans="1:78" ht="13.5" customHeight="1">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63"/>
      <c r="BN81" s="63"/>
      <c r="BO81" s="63"/>
      <c r="BP81" s="63"/>
      <c r="BQ81" s="63"/>
      <c r="BR81" s="63"/>
      <c r="BS81" s="63"/>
      <c r="BT81" s="63"/>
      <c r="BU81" s="63"/>
      <c r="BV81" s="63"/>
      <c r="BW81" s="63"/>
      <c r="BX81" s="63"/>
      <c r="BY81" s="63"/>
      <c r="BZ81" s="64"/>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5"/>
      <c r="BM82" s="66"/>
      <c r="BN82" s="66"/>
      <c r="BO82" s="66"/>
      <c r="BP82" s="66"/>
      <c r="BQ82" s="66"/>
      <c r="BR82" s="66"/>
      <c r="BS82" s="66"/>
      <c r="BT82" s="66"/>
      <c r="BU82" s="66"/>
      <c r="BV82" s="66"/>
      <c r="BW82" s="66"/>
      <c r="BX82" s="66"/>
      <c r="BY82" s="66"/>
      <c r="BZ82" s="67"/>
    </row>
    <row r="83" spans="1:78">
      <c r="C83" s="26"/>
    </row>
    <row r="84" spans="1:78" hidden="1">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41</v>
      </c>
      <c r="N85" s="27" t="s">
        <v>42</v>
      </c>
      <c r="O85" s="27" t="str">
        <f>データ!EN6</f>
        <v>【0.80】</v>
      </c>
    </row>
  </sheetData>
  <sheetProtection algorithmName="SHA-512" hashValue="lC5iAk38AziFQpmSnqqhs4TYFpP1zFPNdaZNYoPfI2kNb1TJYFtOEdfuo+nnp7CE0rNmpgBVY0FPEMcMCCnaxQ==" saltValue="koSkzuO7sB9HH8Lc+adO2w=="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cols>
    <col min="2" max="144" width="11.875" customWidth="1"/>
  </cols>
  <sheetData>
    <row r="1" spans="1:144">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c r="A6" s="29" t="s">
        <v>95</v>
      </c>
      <c r="B6" s="34">
        <f>B7</f>
        <v>2020</v>
      </c>
      <c r="C6" s="34">
        <f t="shared" ref="C6:W6" si="3">C7</f>
        <v>13943</v>
      </c>
      <c r="D6" s="34">
        <f t="shared" si="3"/>
        <v>47</v>
      </c>
      <c r="E6" s="34">
        <f t="shared" si="3"/>
        <v>1</v>
      </c>
      <c r="F6" s="34">
        <f t="shared" si="3"/>
        <v>0</v>
      </c>
      <c r="G6" s="34">
        <f t="shared" si="3"/>
        <v>0</v>
      </c>
      <c r="H6" s="34" t="str">
        <f t="shared" si="3"/>
        <v>北海道　蘭越町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92.36</v>
      </c>
      <c r="Q6" s="35">
        <f t="shared" si="3"/>
        <v>4180</v>
      </c>
      <c r="R6" s="35">
        <f t="shared" si="3"/>
        <v>4605</v>
      </c>
      <c r="S6" s="35">
        <f t="shared" si="3"/>
        <v>449.78</v>
      </c>
      <c r="T6" s="35">
        <f t="shared" si="3"/>
        <v>10.24</v>
      </c>
      <c r="U6" s="35">
        <f t="shared" si="3"/>
        <v>4219</v>
      </c>
      <c r="V6" s="35">
        <f t="shared" si="3"/>
        <v>69.209999999999994</v>
      </c>
      <c r="W6" s="35">
        <f t="shared" si="3"/>
        <v>60.96</v>
      </c>
      <c r="X6" s="36">
        <f>IF(X7="",NA(),X7)</f>
        <v>104.06</v>
      </c>
      <c r="Y6" s="36">
        <f t="shared" ref="Y6:AG6" si="4">IF(Y7="",NA(),Y7)</f>
        <v>90.43</v>
      </c>
      <c r="Z6" s="36">
        <f t="shared" si="4"/>
        <v>84.19</v>
      </c>
      <c r="AA6" s="36">
        <f t="shared" si="4"/>
        <v>74.44</v>
      </c>
      <c r="AB6" s="36">
        <f t="shared" si="4"/>
        <v>78.88</v>
      </c>
      <c r="AC6" s="36">
        <f t="shared" si="4"/>
        <v>77.56</v>
      </c>
      <c r="AD6" s="36">
        <f t="shared" si="4"/>
        <v>78.510000000000005</v>
      </c>
      <c r="AE6" s="36">
        <f t="shared" si="4"/>
        <v>77.91</v>
      </c>
      <c r="AF6" s="36">
        <f t="shared" si="4"/>
        <v>79.099999999999994</v>
      </c>
      <c r="AG6" s="36">
        <f t="shared" si="4"/>
        <v>79.33</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490.53</v>
      </c>
      <c r="BF6" s="36">
        <f t="shared" ref="BF6:BN6" si="7">IF(BF7="",NA(),BF7)</f>
        <v>526.58000000000004</v>
      </c>
      <c r="BG6" s="36">
        <f t="shared" si="7"/>
        <v>512.54999999999995</v>
      </c>
      <c r="BH6" s="36">
        <f t="shared" si="7"/>
        <v>461.96</v>
      </c>
      <c r="BI6" s="36">
        <f t="shared" si="7"/>
        <v>425.09</v>
      </c>
      <c r="BJ6" s="36">
        <f t="shared" si="7"/>
        <v>1144.79</v>
      </c>
      <c r="BK6" s="36">
        <f t="shared" si="7"/>
        <v>1061.58</v>
      </c>
      <c r="BL6" s="36">
        <f t="shared" si="7"/>
        <v>1007.7</v>
      </c>
      <c r="BM6" s="36">
        <f t="shared" si="7"/>
        <v>1018.52</v>
      </c>
      <c r="BN6" s="36">
        <f t="shared" si="7"/>
        <v>949.61</v>
      </c>
      <c r="BO6" s="35" t="str">
        <f>IF(BO7="","",IF(BO7="-","【-】","【"&amp;SUBSTITUTE(TEXT(BO7,"#,##0.00"),"-","△")&amp;"】"))</f>
        <v>【949.15】</v>
      </c>
      <c r="BP6" s="36">
        <f>IF(BP7="",NA(),BP7)</f>
        <v>100.9</v>
      </c>
      <c r="BQ6" s="36">
        <f t="shared" ref="BQ6:BY6" si="8">IF(BQ7="",NA(),BQ7)</f>
        <v>87.63</v>
      </c>
      <c r="BR6" s="36">
        <f t="shared" si="8"/>
        <v>81</v>
      </c>
      <c r="BS6" s="36">
        <f t="shared" si="8"/>
        <v>71.94</v>
      </c>
      <c r="BT6" s="36">
        <f t="shared" si="8"/>
        <v>77.069999999999993</v>
      </c>
      <c r="BU6" s="36">
        <f t="shared" si="8"/>
        <v>56.04</v>
      </c>
      <c r="BV6" s="36">
        <f t="shared" si="8"/>
        <v>58.52</v>
      </c>
      <c r="BW6" s="36">
        <f t="shared" si="8"/>
        <v>59.22</v>
      </c>
      <c r="BX6" s="36">
        <f t="shared" si="8"/>
        <v>58.79</v>
      </c>
      <c r="BY6" s="36">
        <f t="shared" si="8"/>
        <v>58.41</v>
      </c>
      <c r="BZ6" s="35" t="str">
        <f>IF(BZ7="","",IF(BZ7="-","【-】","【"&amp;SUBSTITUTE(TEXT(BZ7,"#,##0.00"),"-","△")&amp;"】"))</f>
        <v>【55.87】</v>
      </c>
      <c r="CA6" s="36">
        <f>IF(CA7="",NA(),CA7)</f>
        <v>237.11</v>
      </c>
      <c r="CB6" s="36">
        <f t="shared" ref="CB6:CJ6" si="9">IF(CB7="",NA(),CB7)</f>
        <v>273.86</v>
      </c>
      <c r="CC6" s="36">
        <f t="shared" si="9"/>
        <v>296.62</v>
      </c>
      <c r="CD6" s="36">
        <f t="shared" si="9"/>
        <v>336.14</v>
      </c>
      <c r="CE6" s="36">
        <f t="shared" si="9"/>
        <v>317.92</v>
      </c>
      <c r="CF6" s="36">
        <f t="shared" si="9"/>
        <v>304.35000000000002</v>
      </c>
      <c r="CG6" s="36">
        <f t="shared" si="9"/>
        <v>296.3</v>
      </c>
      <c r="CH6" s="36">
        <f t="shared" si="9"/>
        <v>292.89999999999998</v>
      </c>
      <c r="CI6" s="36">
        <f t="shared" si="9"/>
        <v>298.25</v>
      </c>
      <c r="CJ6" s="36">
        <f t="shared" si="9"/>
        <v>303.27999999999997</v>
      </c>
      <c r="CK6" s="35" t="str">
        <f>IF(CK7="","",IF(CK7="-","【-】","【"&amp;SUBSTITUTE(TEXT(CK7,"#,##0.00"),"-","△")&amp;"】"))</f>
        <v>【288.19】</v>
      </c>
      <c r="CL6" s="36">
        <f>IF(CL7="",NA(),CL7)</f>
        <v>67.73</v>
      </c>
      <c r="CM6" s="36">
        <f t="shared" ref="CM6:CU6" si="10">IF(CM7="",NA(),CM7)</f>
        <v>67.040000000000006</v>
      </c>
      <c r="CN6" s="36">
        <f t="shared" si="10"/>
        <v>66.77</v>
      </c>
      <c r="CO6" s="36">
        <f t="shared" si="10"/>
        <v>67.62</v>
      </c>
      <c r="CP6" s="36">
        <f t="shared" si="10"/>
        <v>67.63</v>
      </c>
      <c r="CQ6" s="36">
        <f t="shared" si="10"/>
        <v>55.9</v>
      </c>
      <c r="CR6" s="36">
        <f t="shared" si="10"/>
        <v>57.3</v>
      </c>
      <c r="CS6" s="36">
        <f t="shared" si="10"/>
        <v>56.76</v>
      </c>
      <c r="CT6" s="36">
        <f t="shared" si="10"/>
        <v>56.04</v>
      </c>
      <c r="CU6" s="36">
        <f t="shared" si="10"/>
        <v>58.52</v>
      </c>
      <c r="CV6" s="35" t="str">
        <f>IF(CV7="","",IF(CV7="-","【-】","【"&amp;SUBSTITUTE(TEXT(CV7,"#,##0.00"),"-","△")&amp;"】"))</f>
        <v>【56.31】</v>
      </c>
      <c r="CW6" s="36">
        <f>IF(CW7="",NA(),CW7)</f>
        <v>59.74</v>
      </c>
      <c r="CX6" s="36">
        <f t="shared" ref="CX6:DF6" si="11">IF(CX7="",NA(),CX7)</f>
        <v>59.41</v>
      </c>
      <c r="CY6" s="36">
        <f t="shared" si="11"/>
        <v>59.32</v>
      </c>
      <c r="CZ6" s="36">
        <f t="shared" si="11"/>
        <v>60.02</v>
      </c>
      <c r="DA6" s="36">
        <f t="shared" si="11"/>
        <v>60</v>
      </c>
      <c r="DB6" s="36">
        <f t="shared" si="11"/>
        <v>73.28</v>
      </c>
      <c r="DC6" s="36">
        <f t="shared" si="11"/>
        <v>72.42</v>
      </c>
      <c r="DD6" s="36">
        <f t="shared" si="11"/>
        <v>73.069999999999993</v>
      </c>
      <c r="DE6" s="36">
        <f t="shared" si="11"/>
        <v>72.78</v>
      </c>
      <c r="DF6" s="36">
        <f t="shared" si="11"/>
        <v>71.33</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6">
        <f t="shared" si="14"/>
        <v>0.13</v>
      </c>
      <c r="EI6" s="36">
        <f t="shared" si="14"/>
        <v>0.53</v>
      </c>
      <c r="EJ6" s="36">
        <f t="shared" si="14"/>
        <v>0.72</v>
      </c>
      <c r="EK6" s="36">
        <f t="shared" si="14"/>
        <v>0.53</v>
      </c>
      <c r="EL6" s="36">
        <f t="shared" si="14"/>
        <v>0.71</v>
      </c>
      <c r="EM6" s="36">
        <f t="shared" si="14"/>
        <v>0.72</v>
      </c>
      <c r="EN6" s="35" t="str">
        <f>IF(EN7="","",IF(EN7="-","【-】","【"&amp;SUBSTITUTE(TEXT(EN7,"#,##0.00"),"-","△")&amp;"】"))</f>
        <v>【0.80】</v>
      </c>
    </row>
    <row r="7" spans="1:144" s="37" customFormat="1">
      <c r="A7" s="29"/>
      <c r="B7" s="38">
        <v>2020</v>
      </c>
      <c r="C7" s="38">
        <v>13943</v>
      </c>
      <c r="D7" s="38">
        <v>47</v>
      </c>
      <c r="E7" s="38">
        <v>1</v>
      </c>
      <c r="F7" s="38">
        <v>0</v>
      </c>
      <c r="G7" s="38">
        <v>0</v>
      </c>
      <c r="H7" s="38" t="s">
        <v>96</v>
      </c>
      <c r="I7" s="38" t="s">
        <v>97</v>
      </c>
      <c r="J7" s="38" t="s">
        <v>98</v>
      </c>
      <c r="K7" s="38" t="s">
        <v>99</v>
      </c>
      <c r="L7" s="38" t="s">
        <v>100</v>
      </c>
      <c r="M7" s="38" t="s">
        <v>101</v>
      </c>
      <c r="N7" s="39" t="s">
        <v>102</v>
      </c>
      <c r="O7" s="39" t="s">
        <v>103</v>
      </c>
      <c r="P7" s="39">
        <v>92.36</v>
      </c>
      <c r="Q7" s="39">
        <v>4180</v>
      </c>
      <c r="R7" s="39">
        <v>4605</v>
      </c>
      <c r="S7" s="39">
        <v>449.78</v>
      </c>
      <c r="T7" s="39">
        <v>10.24</v>
      </c>
      <c r="U7" s="39">
        <v>4219</v>
      </c>
      <c r="V7" s="39">
        <v>69.209999999999994</v>
      </c>
      <c r="W7" s="39">
        <v>60.96</v>
      </c>
      <c r="X7" s="39">
        <v>104.06</v>
      </c>
      <c r="Y7" s="39">
        <v>90.43</v>
      </c>
      <c r="Z7" s="39">
        <v>84.19</v>
      </c>
      <c r="AA7" s="39">
        <v>74.44</v>
      </c>
      <c r="AB7" s="39">
        <v>78.88</v>
      </c>
      <c r="AC7" s="39">
        <v>77.56</v>
      </c>
      <c r="AD7" s="39">
        <v>78.510000000000005</v>
      </c>
      <c r="AE7" s="39">
        <v>77.91</v>
      </c>
      <c r="AF7" s="39">
        <v>79.099999999999994</v>
      </c>
      <c r="AG7" s="39">
        <v>79.33</v>
      </c>
      <c r="AH7" s="39">
        <v>78.36</v>
      </c>
      <c r="AI7" s="39"/>
      <c r="AJ7" s="39"/>
      <c r="AK7" s="39"/>
      <c r="AL7" s="39"/>
      <c r="AM7" s="39"/>
      <c r="AN7" s="39"/>
      <c r="AO7" s="39"/>
      <c r="AP7" s="39"/>
      <c r="AQ7" s="39"/>
      <c r="AR7" s="39"/>
      <c r="AS7" s="39"/>
      <c r="AT7" s="39"/>
      <c r="AU7" s="39"/>
      <c r="AV7" s="39"/>
      <c r="AW7" s="39"/>
      <c r="AX7" s="39"/>
      <c r="AY7" s="39"/>
      <c r="AZ7" s="39"/>
      <c r="BA7" s="39"/>
      <c r="BB7" s="39"/>
      <c r="BC7" s="39"/>
      <c r="BD7" s="39"/>
      <c r="BE7" s="39">
        <v>490.53</v>
      </c>
      <c r="BF7" s="39">
        <v>526.58000000000004</v>
      </c>
      <c r="BG7" s="39">
        <v>512.54999999999995</v>
      </c>
      <c r="BH7" s="39">
        <v>461.96</v>
      </c>
      <c r="BI7" s="39">
        <v>425.09</v>
      </c>
      <c r="BJ7" s="39">
        <v>1144.79</v>
      </c>
      <c r="BK7" s="39">
        <v>1061.58</v>
      </c>
      <c r="BL7" s="39">
        <v>1007.7</v>
      </c>
      <c r="BM7" s="39">
        <v>1018.52</v>
      </c>
      <c r="BN7" s="39">
        <v>949.61</v>
      </c>
      <c r="BO7" s="39">
        <v>949.15</v>
      </c>
      <c r="BP7" s="39">
        <v>100.9</v>
      </c>
      <c r="BQ7" s="39">
        <v>87.63</v>
      </c>
      <c r="BR7" s="39">
        <v>81</v>
      </c>
      <c r="BS7" s="39">
        <v>71.94</v>
      </c>
      <c r="BT7" s="39">
        <v>77.069999999999993</v>
      </c>
      <c r="BU7" s="39">
        <v>56.04</v>
      </c>
      <c r="BV7" s="39">
        <v>58.52</v>
      </c>
      <c r="BW7" s="39">
        <v>59.22</v>
      </c>
      <c r="BX7" s="39">
        <v>58.79</v>
      </c>
      <c r="BY7" s="39">
        <v>58.41</v>
      </c>
      <c r="BZ7" s="39">
        <v>55.87</v>
      </c>
      <c r="CA7" s="39">
        <v>237.11</v>
      </c>
      <c r="CB7" s="39">
        <v>273.86</v>
      </c>
      <c r="CC7" s="39">
        <v>296.62</v>
      </c>
      <c r="CD7" s="39">
        <v>336.14</v>
      </c>
      <c r="CE7" s="39">
        <v>317.92</v>
      </c>
      <c r="CF7" s="39">
        <v>304.35000000000002</v>
      </c>
      <c r="CG7" s="39">
        <v>296.3</v>
      </c>
      <c r="CH7" s="39">
        <v>292.89999999999998</v>
      </c>
      <c r="CI7" s="39">
        <v>298.25</v>
      </c>
      <c r="CJ7" s="39">
        <v>303.27999999999997</v>
      </c>
      <c r="CK7" s="39">
        <v>288.19</v>
      </c>
      <c r="CL7" s="39">
        <v>67.73</v>
      </c>
      <c r="CM7" s="39">
        <v>67.040000000000006</v>
      </c>
      <c r="CN7" s="39">
        <v>66.77</v>
      </c>
      <c r="CO7" s="39">
        <v>67.62</v>
      </c>
      <c r="CP7" s="39">
        <v>67.63</v>
      </c>
      <c r="CQ7" s="39">
        <v>55.9</v>
      </c>
      <c r="CR7" s="39">
        <v>57.3</v>
      </c>
      <c r="CS7" s="39">
        <v>56.76</v>
      </c>
      <c r="CT7" s="39">
        <v>56.04</v>
      </c>
      <c r="CU7" s="39">
        <v>58.52</v>
      </c>
      <c r="CV7" s="39">
        <v>56.31</v>
      </c>
      <c r="CW7" s="39">
        <v>59.74</v>
      </c>
      <c r="CX7" s="39">
        <v>59.41</v>
      </c>
      <c r="CY7" s="39">
        <v>59.32</v>
      </c>
      <c r="CZ7" s="39">
        <v>60.02</v>
      </c>
      <c r="DA7" s="39">
        <v>60</v>
      </c>
      <c r="DB7" s="39">
        <v>73.28</v>
      </c>
      <c r="DC7" s="39">
        <v>72.42</v>
      </c>
      <c r="DD7" s="39">
        <v>73.069999999999993</v>
      </c>
      <c r="DE7" s="39">
        <v>72.78</v>
      </c>
      <c r="DF7" s="39">
        <v>71.33</v>
      </c>
      <c r="DG7" s="39">
        <v>71.88</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0.13</v>
      </c>
      <c r="EI7" s="39">
        <v>0.53</v>
      </c>
      <c r="EJ7" s="39">
        <v>0.72</v>
      </c>
      <c r="EK7" s="39">
        <v>0.53</v>
      </c>
      <c r="EL7" s="39">
        <v>0.71</v>
      </c>
      <c r="EM7" s="39">
        <v>0.72</v>
      </c>
      <c r="EN7" s="39">
        <v>0.8</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46</v>
      </c>
      <c r="B10" s="42">
        <f t="shared" ref="B10:D10" si="15">DATEVALUE($B7+12-B11&amp;"/1/"&amp;B12)</f>
        <v>46753</v>
      </c>
      <c r="C10" s="42">
        <f t="shared" si="15"/>
        <v>47119</v>
      </c>
      <c r="D10" s="42">
        <f t="shared" si="15"/>
        <v>47484</v>
      </c>
      <c r="E10" s="43">
        <f>DATEVALUE($B7+12-E11&amp;"/1/"&amp;E12)</f>
        <v>47849</v>
      </c>
      <c r="F10" s="43">
        <f>DATEVALUE($B7+12-F11&amp;"/1/"&amp;F12)</f>
        <v>48215</v>
      </c>
    </row>
    <row r="11" spans="1:144">
      <c r="B11">
        <v>4</v>
      </c>
      <c r="C11">
        <v>3</v>
      </c>
      <c r="D11">
        <v>2</v>
      </c>
      <c r="E11">
        <v>1</v>
      </c>
      <c r="F11">
        <v>0</v>
      </c>
      <c r="G11" t="s">
        <v>109</v>
      </c>
    </row>
    <row r="12" spans="1:144">
      <c r="B12">
        <v>1</v>
      </c>
      <c r="C12">
        <v>1</v>
      </c>
      <c r="D12">
        <v>1</v>
      </c>
      <c r="E12">
        <v>1</v>
      </c>
      <c r="F12">
        <v>2</v>
      </c>
      <c r="G12" t="s">
        <v>110</v>
      </c>
    </row>
    <row r="13" spans="1:144">
      <c r="B13" t="s">
        <v>111</v>
      </c>
      <c r="C13" t="s">
        <v>111</v>
      </c>
      <c r="D13" t="s">
        <v>111</v>
      </c>
      <c r="E13" t="s">
        <v>112</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　　雅倫</cp:lastModifiedBy>
  <cp:lastPrinted>2022-01-13T00:58:07Z</cp:lastPrinted>
  <dcterms:created xsi:type="dcterms:W3CDTF">2021-12-03T07:00:39Z</dcterms:created>
  <dcterms:modified xsi:type="dcterms:W3CDTF">2022-01-14T06:53:17Z</dcterms:modified>
  <cp:category/>
</cp:coreProperties>
</file>