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nkosifile01\desktop\kawanishiy\デスクトップ\経営比較分析表Ｒ6.1.26〆\【経営比較分析表】2022_013943_47_111\【経営比較分析表】2022_013943_47_111\"/>
    </mc:Choice>
  </mc:AlternateContent>
  <workbookProtection workbookAlgorithmName="SHA-512" workbookHashValue="CAso9ZVbJTwNAptqF9w4Wb3sr58k8h7SDO8etqYbg6XFDw+Ok1LwO2RbZI5A7OGuWTvk4i08uvDqxecGCf7SEg==" workbookSaltValue="63SihBUG1cg+Ap11YKz8Bg==" workbookSpinCount="100000" lockStructure="1"/>
  <bookViews>
    <workbookView xWindow="0" yWindow="0" windowWidth="28800" windowHeight="1152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C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76" i="4" l="1"/>
  <c r="ML52" i="4"/>
  <c r="BV30" i="4"/>
  <c r="IX52" i="4"/>
  <c r="BV76" i="4"/>
  <c r="FJ52" i="4"/>
  <c r="IX30" i="4"/>
  <c r="BV52" i="4"/>
  <c r="ML76" i="4"/>
  <c r="FJ30" i="4"/>
  <c r="C11" i="5"/>
  <c r="D11" i="5"/>
  <c r="E11" i="5"/>
  <c r="B11" i="5"/>
  <c r="AT76" i="4" l="1"/>
  <c r="EH52" i="4"/>
  <c r="HV30" i="4"/>
  <c r="HV76" i="4"/>
  <c r="LJ52" i="4"/>
  <c r="AT30" i="4"/>
  <c r="LJ76" i="4"/>
  <c r="EH30" i="4"/>
  <c r="HV52" i="4"/>
  <c r="AT52" i="4"/>
  <c r="HH52" i="4"/>
  <c r="DT52" i="4"/>
  <c r="KV76" i="4"/>
  <c r="AF52" i="4"/>
  <c r="DT30" i="4"/>
  <c r="KV52" i="4"/>
  <c r="AF30" i="4"/>
  <c r="HH76" i="4"/>
  <c r="AF76" i="4"/>
  <c r="HH30" i="4"/>
  <c r="GT76" i="4"/>
  <c r="KH52" i="4"/>
  <c r="R30" i="4"/>
  <c r="R76" i="4"/>
  <c r="DF52" i="4"/>
  <c r="GT30" i="4"/>
  <c r="KH76" i="4"/>
  <c r="DF30" i="4"/>
  <c r="GT52" i="4"/>
  <c r="R52" i="4"/>
  <c r="LX76" i="4"/>
  <c r="BH52" i="4"/>
  <c r="EV30" i="4"/>
  <c r="IJ76" i="4"/>
  <c r="IJ52" i="4"/>
  <c r="BH76" i="4"/>
  <c r="EV52" i="4"/>
  <c r="IJ30" i="4"/>
  <c r="LX52" i="4"/>
  <c r="BH30" i="4"/>
</calcChain>
</file>

<file path=xl/sharedStrings.xml><?xml version="1.0" encoding="utf-8"?>
<sst xmlns="http://schemas.openxmlformats.org/spreadsheetml/2006/main" count="301" uniqueCount="141">
  <si>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</si>
  <si>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</si>
  <si>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</si>
  <si>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</si>
  <si>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</si>
  <si>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</si>
  <si>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</si>
  <si>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</si>
  <si>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</si>
  <si>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</si>
  <si>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</si>
  <si>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</si>
  <si>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</si>
  <si>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</si>
  <si>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</si>
  <si>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</si>
  <si>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</si>
  <si>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</si>
  <si>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</si>
  <si>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</si>
  <si>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</si>
  <si>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</si>
  <si>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</si>
  <si>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</si>
  <si>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</si>
  <si>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</si>
  <si>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</si>
  <si>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</si>
  <si>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</si>
  <si>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</si>
  <si>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</si>
  <si>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</si>
  <si>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</si>
  <si>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</si>
  <si>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</si>
  <si>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</si>
  <si>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</si>
  <si>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</si>
  <si>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</si>
  <si>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</si>
  <si>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</si>
  <si>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</si>
  <si>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</si>
  <si>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</si>
  <si>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</si>
  <si>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</si>
  <si>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</si>
  <si>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</si>
  <si>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</si>
  <si>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</si>
  <si>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</si>
  <si>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</si>
  <si>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</si>
  <si>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</si>
  <si>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</si>
  <si>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</si>
  <si>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</si>
  <si>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</si>
  <si>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</si>
  <si>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</si>
  <si>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</si>
  <si>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</si>
  <si>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</si>
  <si>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</si>
  <si>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</si>
  <si>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</si>
  <si>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</si>
  <si>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</si>
  <si>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</si>
  <si>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</si>
  <si>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</si>
  <si>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</si>
  <si>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</si>
  <si>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</si>
  <si>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</si>
  <si>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</si>
  <si>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</si>
  <si>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</si>
  <si>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</si>
  <si>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</si>
  <si>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</si>
  <si>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</si>
  <si>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</si>
  <si>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</si>
  <si>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</si>
  <si>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</si>
  <si>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</si>
  <si>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</si>
  <si>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</si>
  <si>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</si>
  <si>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</si>
  <si>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</si>
  <si>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</si>
  <si>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</si>
  <si>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</si>
  <si>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</si>
  <si>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</si>
  <si>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</si>
  <si>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</si>
  <si>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</si>
  <si>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</si>
  <si>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</si>
  <si>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</si>
  <si>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</si>
  <si>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</si>
  <si>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</si>
  <si>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</si>
  <si>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</si>
  <si>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</si>
  <si>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</si>
  <si>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</si>
  <si>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</si>
  <si>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</si>
  <si>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</si>
  <si>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</si>
  <si>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</si>
  <si>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</si>
  <si>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</si>
  <si>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</si>
  <si>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</si>
  <si>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</si>
  <si>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蘭越町</t>
  </si>
  <si>
    <t>幽泉閣</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</si>
  <si>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</si>
  <si>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</si>
  <si>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</si>
  <si>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</si>
  <si>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</si>
  <si>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</si>
  <si>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</si>
  <si>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</si>
  <si>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</si>
  <si>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</si>
  <si>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</si>
  <si>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</si>
  <si>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</si>
  <si>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</si>
  <si>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施設は、町民の保養や交流人口の促進を主たる目的としており、地域の方々に愛される施設として、長年運用されてきました。安易に民間委託や事業の縮小をすることなく、行政が責任をもって経営していくことを望んでおり、観光振興はもちろん地域経済、雇用対策の受け皿として引き続き安定した経営に専念していきたい。</t>
    <phoneticPr fontId="5"/>
  </si>
  <si>
    <t>新型コロナウイルス感染症の感染拡大の収束から、宿泊客及び食事利用客の微増により、収益増となった。</t>
    <rPh sb="18" eb="20">
      <t>シュウソク</t>
    </rPh>
    <rPh sb="34" eb="36">
      <t>ビゾウ</t>
    </rPh>
    <rPh sb="42" eb="43">
      <t>ゾウ</t>
    </rPh>
    <phoneticPr fontId="5"/>
  </si>
  <si>
    <t>施設の老朽化により、平成29年から改修を進めているが、令和3年度に温泉排湯熱を利用したボイラー改修を実施した。今後も施設の現況に応じて再生可能エネルギー導入に向けた整備を進める。</t>
    <rPh sb="55" eb="57">
      <t>コンゴ</t>
    </rPh>
    <rPh sb="58" eb="60">
      <t>シセツ</t>
    </rPh>
    <rPh sb="61" eb="63">
      <t>ゲンキョウ</t>
    </rPh>
    <rPh sb="64" eb="65">
      <t>オウ</t>
    </rPh>
    <rPh sb="67" eb="71">
      <t>サイセイカノウ</t>
    </rPh>
    <rPh sb="76" eb="78">
      <t>ドウニュウ</t>
    </rPh>
    <rPh sb="79" eb="80">
      <t>ム</t>
    </rPh>
    <rPh sb="82" eb="84">
      <t>セイビ</t>
    </rPh>
    <rPh sb="85" eb="86">
      <t>スス</t>
    </rPh>
    <phoneticPr fontId="5"/>
  </si>
  <si>
    <t>利用客は、歴史的な知名度、地域住民の安定した利用によるほか、昨今のニセコ地域における観光需要もあり、増加傾向で推移してきた。新型コロナウイルス感染症の感染拡大に伴い、利用客が減少したが、新型コロナウイルス感染症の感染拡大の収束により、利用者客が増となった。</t>
    <rPh sb="83" eb="86">
      <t>リヨウキャク</t>
    </rPh>
    <rPh sb="87" eb="89">
      <t>ゲンショウ</t>
    </rPh>
    <rPh sb="93" eb="95">
      <t>シンガタ</t>
    </rPh>
    <rPh sb="102" eb="105">
      <t>カンセンショウ</t>
    </rPh>
    <rPh sb="106" eb="108">
      <t>カンセン</t>
    </rPh>
    <rPh sb="108" eb="110">
      <t>カクダイ</t>
    </rPh>
    <rPh sb="111" eb="113">
      <t>シュウソク</t>
    </rPh>
    <rPh sb="117" eb="120">
      <t>リヨウシャ</t>
    </rPh>
    <rPh sb="120" eb="121">
      <t>キャク</t>
    </rPh>
    <rPh sb="122" eb="12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</si>
</sst>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446</c:v>
                </c:pt>
                <c:pt idx="1">
                  <c:v>0</c:v>
                </c:pt>
                <c:pt idx="2">
                  <c:v>4660700</c:v>
                </c:pt>
                <c:pt idx="3">
                  <c:v>2541</c:v>
                </c:pt>
                <c:pt idx="4">
                  <c:v>1219</c:v>
                </c:pt>
              </c:numCache>
            </c:numRef>
          </c:val>
          <c:extLst>
            <c:ext xmlns:c16="http://schemas.microsoft.com/office/drawing/2014/chart" uri="{C3380CC4-5D6E-409C-BE32-E72D297353CC}">
              <c16:uniqueId val="{00000000-EC56-4773-B5D4-C68AFAB27B9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EC56-4773-B5D4-C68AFAB27B9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6A4-43A8-8ADE-3DBFE93AB87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6A4-43A8-8ADE-3DBFE93AB87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6.9999999999999999E-4</c:v>
                </c:pt>
                <c:pt idx="1">
                  <c:v>1E-3</c:v>
                </c:pt>
                <c:pt idx="2">
                  <c:v>2E-3</c:v>
                </c:pt>
                <c:pt idx="3">
                  <c:v>1.2999999999999999E-3</c:v>
                </c:pt>
                <c:pt idx="4">
                  <c:v>1.4E-3</c:v>
                </c:pt>
              </c:numCache>
            </c:numRef>
          </c:val>
          <c:smooth val="0"/>
          <c:extLst>
            <c:ext xmlns:c16="http://schemas.microsoft.com/office/drawing/2014/chart" uri="{C3380CC4-5D6E-409C-BE32-E72D297353CC}">
              <c16:uniqueId val="{00000000-09ED-47D8-AA8F-F4380B63FB2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4.0000000000000002E-4</c:v>
                </c:pt>
                <c:pt idx="1">
                  <c:v>5.0000000000000001E-4</c:v>
                </c:pt>
                <c:pt idx="2">
                  <c:v>5.0000000000000001E-4</c:v>
                </c:pt>
                <c:pt idx="3">
                  <c:v>5.0000000000000001E-4</c:v>
                </c:pt>
                <c:pt idx="4">
                  <c:v>5.0000000000000001E-4</c:v>
                </c:pt>
              </c:numCache>
            </c:numRef>
          </c:val>
          <c:smooth val="0"/>
          <c:extLst>
            <c:ext xmlns:c16="http://schemas.microsoft.com/office/drawing/2014/chart" uri="{C3380CC4-5D6E-409C-BE32-E72D297353CC}">
              <c16:uniqueId val="{00000001-09ED-47D8-AA8F-F4380B63FB24}"/>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21.5</c:v>
                </c:pt>
                <c:pt idx="3">
                  <c:v>11.8</c:v>
                </c:pt>
                <c:pt idx="4">
                  <c:v>7</c:v>
                </c:pt>
              </c:numCache>
            </c:numRef>
          </c:val>
          <c:extLst>
            <c:ext xmlns:c16="http://schemas.microsoft.com/office/drawing/2014/chart" uri="{C3380CC4-5D6E-409C-BE32-E72D297353CC}">
              <c16:uniqueId val="{00000000-8626-40F6-B670-2A316057CB0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8626-40F6-B670-2A316057CB0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99.5</c:v>
                </c:pt>
                <c:pt idx="1">
                  <c:v>104.5</c:v>
                </c:pt>
                <c:pt idx="2">
                  <c:v>101.5</c:v>
                </c:pt>
                <c:pt idx="3">
                  <c:v>101.4</c:v>
                </c:pt>
                <c:pt idx="4">
                  <c:v>102.5</c:v>
                </c:pt>
              </c:numCache>
            </c:numRef>
          </c:val>
          <c:extLst>
            <c:ext xmlns:c16="http://schemas.microsoft.com/office/drawing/2014/chart" uri="{C3380CC4-5D6E-409C-BE32-E72D297353CC}">
              <c16:uniqueId val="{00000000-202C-442D-951D-B8AA35C12BF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202C-442D-951D-B8AA35C12BF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-1293</c:v>
                </c:pt>
                <c:pt idx="1">
                  <c:v>11820</c:v>
                </c:pt>
                <c:pt idx="2">
                  <c:v>-46463</c:v>
                </c:pt>
                <c:pt idx="3">
                  <c:v>-22979</c:v>
                </c:pt>
                <c:pt idx="4">
                  <c:v>-10819</c:v>
                </c:pt>
              </c:numCache>
            </c:numRef>
          </c:val>
          <c:extLst>
            <c:ext xmlns:c16="http://schemas.microsoft.com/office/drawing/2014/chart" uri="{C3380CC4-5D6E-409C-BE32-E72D297353CC}">
              <c16:uniqueId val="{00000000-C3C5-4BA8-8A30-DB08636D220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C3C5-4BA8-8A30-DB08636D220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-8.6</c:v>
                </c:pt>
                <c:pt idx="1">
                  <c:v>-2.2999999999999998</c:v>
                </c:pt>
                <c:pt idx="2">
                  <c:v>-29.4</c:v>
                </c:pt>
                <c:pt idx="3">
                  <c:v>-26.4</c:v>
                </c:pt>
                <c:pt idx="4">
                  <c:v>-8.6999999999999993</c:v>
                </c:pt>
              </c:numCache>
            </c:numRef>
          </c:val>
          <c:extLst>
            <c:ext xmlns:c16="http://schemas.microsoft.com/office/drawing/2014/chart" uri="{C3380CC4-5D6E-409C-BE32-E72D297353CC}">
              <c16:uniqueId val="{00000000-D38E-4D58-8990-1053D520506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D38E-4D58-8990-1053D520506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43.4</c:v>
                </c:pt>
                <c:pt idx="1">
                  <c:v>42.3</c:v>
                </c:pt>
                <c:pt idx="2">
                  <c:v>62.8</c:v>
                </c:pt>
                <c:pt idx="3">
                  <c:v>58.4</c:v>
                </c:pt>
                <c:pt idx="4">
                  <c:v>44</c:v>
                </c:pt>
              </c:numCache>
            </c:numRef>
          </c:val>
          <c:extLst>
            <c:ext xmlns:c16="http://schemas.microsoft.com/office/drawing/2014/chart" uri="{C3380CC4-5D6E-409C-BE32-E72D297353CC}">
              <c16:uniqueId val="{00000000-F727-4927-ABE7-27CCE0A16295}"/>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F727-4927-ABE7-27CCE0A16295}"/>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28.4</c:v>
                </c:pt>
                <c:pt idx="1">
                  <c:v>60.7</c:v>
                </c:pt>
                <c:pt idx="2">
                  <c:v>37.200000000000003</c:v>
                </c:pt>
                <c:pt idx="3">
                  <c:v>35.5</c:v>
                </c:pt>
                <c:pt idx="4">
                  <c:v>48.4</c:v>
                </c:pt>
              </c:numCache>
            </c:numRef>
          </c:val>
          <c:extLst>
            <c:ext xmlns:c16="http://schemas.microsoft.com/office/drawing/2014/chart" uri="{C3380CC4-5D6E-409C-BE32-E72D297353CC}">
              <c16:uniqueId val="{00000000-0D32-4C7C-971D-0688ABDD4F0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0D32-4C7C-971D-0688ABDD4F0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2D-474D-87EC-4582464C099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EF2D-474D-87EC-4582464C099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8F08-4D54-9044-BB60A5789E2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F08-4D54-9044-BB60A5789E2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Z46"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北海道蘭越町　幽泉閣</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10449</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無</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1.2</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3693</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79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138</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99.5</v>
      </c>
      <c r="S31" s="120"/>
      <c r="T31" s="120"/>
      <c r="U31" s="120"/>
      <c r="V31" s="120"/>
      <c r="W31" s="120"/>
      <c r="X31" s="120"/>
      <c r="Y31" s="120"/>
      <c r="Z31" s="120"/>
      <c r="AA31" s="120"/>
      <c r="AB31" s="120"/>
      <c r="AC31" s="120"/>
      <c r="AD31" s="120"/>
      <c r="AE31" s="120"/>
      <c r="AF31" s="120">
        <f>データ!Z7</f>
        <v>104.5</v>
      </c>
      <c r="AG31" s="120"/>
      <c r="AH31" s="120"/>
      <c r="AI31" s="120"/>
      <c r="AJ31" s="120"/>
      <c r="AK31" s="120"/>
      <c r="AL31" s="120"/>
      <c r="AM31" s="120"/>
      <c r="AN31" s="120"/>
      <c r="AO31" s="120"/>
      <c r="AP31" s="120"/>
      <c r="AQ31" s="120"/>
      <c r="AR31" s="120"/>
      <c r="AS31" s="120"/>
      <c r="AT31" s="120">
        <f>データ!AA7</f>
        <v>101.5</v>
      </c>
      <c r="AU31" s="120"/>
      <c r="AV31" s="120"/>
      <c r="AW31" s="120"/>
      <c r="AX31" s="120"/>
      <c r="AY31" s="120"/>
      <c r="AZ31" s="120"/>
      <c r="BA31" s="120"/>
      <c r="BB31" s="120"/>
      <c r="BC31" s="120"/>
      <c r="BD31" s="120"/>
      <c r="BE31" s="120"/>
      <c r="BF31" s="120"/>
      <c r="BG31" s="120"/>
      <c r="BH31" s="120">
        <f>データ!AB7</f>
        <v>101.4</v>
      </c>
      <c r="BI31" s="120"/>
      <c r="BJ31" s="120"/>
      <c r="BK31" s="120"/>
      <c r="BL31" s="120"/>
      <c r="BM31" s="120"/>
      <c r="BN31" s="120"/>
      <c r="BO31" s="120"/>
      <c r="BP31" s="120"/>
      <c r="BQ31" s="120"/>
      <c r="BR31" s="120"/>
      <c r="BS31" s="120"/>
      <c r="BT31" s="120"/>
      <c r="BU31" s="120"/>
      <c r="BV31" s="120">
        <f>データ!AC7</f>
        <v>102.5</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21.5</v>
      </c>
      <c r="EI31" s="120"/>
      <c r="EJ31" s="120"/>
      <c r="EK31" s="120"/>
      <c r="EL31" s="120"/>
      <c r="EM31" s="120"/>
      <c r="EN31" s="120"/>
      <c r="EO31" s="120"/>
      <c r="EP31" s="120"/>
      <c r="EQ31" s="120"/>
      <c r="ER31" s="120"/>
      <c r="ES31" s="120"/>
      <c r="ET31" s="120"/>
      <c r="EU31" s="120"/>
      <c r="EV31" s="120">
        <f>データ!AM7</f>
        <v>11.8</v>
      </c>
      <c r="EW31" s="120"/>
      <c r="EX31" s="120"/>
      <c r="EY31" s="120"/>
      <c r="EZ31" s="120"/>
      <c r="FA31" s="120"/>
      <c r="FB31" s="120"/>
      <c r="FC31" s="120"/>
      <c r="FD31" s="120"/>
      <c r="FE31" s="120"/>
      <c r="FF31" s="120"/>
      <c r="FG31" s="120"/>
      <c r="FH31" s="120"/>
      <c r="FI31" s="120"/>
      <c r="FJ31" s="120">
        <f>データ!AN7</f>
        <v>7</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446</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4660700</v>
      </c>
      <c r="HW31" s="118"/>
      <c r="HX31" s="118"/>
      <c r="HY31" s="118"/>
      <c r="HZ31" s="118"/>
      <c r="IA31" s="118"/>
      <c r="IB31" s="118"/>
      <c r="IC31" s="118"/>
      <c r="ID31" s="118"/>
      <c r="IE31" s="118"/>
      <c r="IF31" s="118"/>
      <c r="IG31" s="118"/>
      <c r="IH31" s="118"/>
      <c r="II31" s="118"/>
      <c r="IJ31" s="118">
        <f>データ!AX7</f>
        <v>2541</v>
      </c>
      <c r="IK31" s="118"/>
      <c r="IL31" s="118"/>
      <c r="IM31" s="118"/>
      <c r="IN31" s="118"/>
      <c r="IO31" s="118"/>
      <c r="IP31" s="118"/>
      <c r="IQ31" s="118"/>
      <c r="IR31" s="118"/>
      <c r="IS31" s="118"/>
      <c r="IT31" s="118"/>
      <c r="IU31" s="118"/>
      <c r="IV31" s="118"/>
      <c r="IW31" s="118"/>
      <c r="IX31" s="118">
        <f>データ!AY7</f>
        <v>1219</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94</v>
      </c>
      <c r="BI32" s="120"/>
      <c r="BJ32" s="120"/>
      <c r="BK32" s="120"/>
      <c r="BL32" s="120"/>
      <c r="BM32" s="120"/>
      <c r="BN32" s="120"/>
      <c r="BO32" s="120"/>
      <c r="BP32" s="120"/>
      <c r="BQ32" s="120"/>
      <c r="BR32" s="120"/>
      <c r="BS32" s="120"/>
      <c r="BT32" s="120"/>
      <c r="BU32" s="120"/>
      <c r="BV32" s="120">
        <f>データ!AH7</f>
        <v>98.4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27.2</v>
      </c>
      <c r="EW32" s="120"/>
      <c r="EX32" s="120"/>
      <c r="EY32" s="120"/>
      <c r="EZ32" s="120"/>
      <c r="FA32" s="120"/>
      <c r="FB32" s="120"/>
      <c r="FC32" s="120"/>
      <c r="FD32" s="120"/>
      <c r="FE32" s="120"/>
      <c r="FF32" s="120"/>
      <c r="FG32" s="120"/>
      <c r="FH32" s="120"/>
      <c r="FI32" s="120"/>
      <c r="FJ32" s="120">
        <f>データ!AS7</f>
        <v>23.7</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541785</v>
      </c>
      <c r="IK32" s="118"/>
      <c r="IL32" s="118"/>
      <c r="IM32" s="118"/>
      <c r="IN32" s="118"/>
      <c r="IO32" s="118"/>
      <c r="IP32" s="118"/>
      <c r="IQ32" s="118"/>
      <c r="IR32" s="118"/>
      <c r="IS32" s="118"/>
      <c r="IT32" s="118"/>
      <c r="IU32" s="118"/>
      <c r="IV32" s="118"/>
      <c r="IW32" s="118"/>
      <c r="IX32" s="118">
        <f>データ!BD7</f>
        <v>5910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139</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140</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28.4</v>
      </c>
      <c r="S53" s="120"/>
      <c r="T53" s="120"/>
      <c r="U53" s="120"/>
      <c r="V53" s="120"/>
      <c r="W53" s="120"/>
      <c r="X53" s="120"/>
      <c r="Y53" s="120"/>
      <c r="Z53" s="120"/>
      <c r="AA53" s="120"/>
      <c r="AB53" s="120"/>
      <c r="AC53" s="120"/>
      <c r="AD53" s="120"/>
      <c r="AE53" s="120"/>
      <c r="AF53" s="120">
        <f>データ!BG7</f>
        <v>60.7</v>
      </c>
      <c r="AG53" s="120"/>
      <c r="AH53" s="120"/>
      <c r="AI53" s="120"/>
      <c r="AJ53" s="120"/>
      <c r="AK53" s="120"/>
      <c r="AL53" s="120"/>
      <c r="AM53" s="120"/>
      <c r="AN53" s="120"/>
      <c r="AO53" s="120"/>
      <c r="AP53" s="120"/>
      <c r="AQ53" s="120"/>
      <c r="AR53" s="120"/>
      <c r="AS53" s="120"/>
      <c r="AT53" s="120">
        <f>データ!BH7</f>
        <v>37.200000000000003</v>
      </c>
      <c r="AU53" s="120"/>
      <c r="AV53" s="120"/>
      <c r="AW53" s="120"/>
      <c r="AX53" s="120"/>
      <c r="AY53" s="120"/>
      <c r="AZ53" s="120"/>
      <c r="BA53" s="120"/>
      <c r="BB53" s="120"/>
      <c r="BC53" s="120"/>
      <c r="BD53" s="120"/>
      <c r="BE53" s="120"/>
      <c r="BF53" s="120"/>
      <c r="BG53" s="120"/>
      <c r="BH53" s="120">
        <f>データ!BI7</f>
        <v>35.5</v>
      </c>
      <c r="BI53" s="120"/>
      <c r="BJ53" s="120"/>
      <c r="BK53" s="120"/>
      <c r="BL53" s="120"/>
      <c r="BM53" s="120"/>
      <c r="BN53" s="120"/>
      <c r="BO53" s="120"/>
      <c r="BP53" s="120"/>
      <c r="BQ53" s="120"/>
      <c r="BR53" s="120"/>
      <c r="BS53" s="120"/>
      <c r="BT53" s="120"/>
      <c r="BU53" s="120"/>
      <c r="BV53" s="120">
        <f>データ!BJ7</f>
        <v>48.4</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43.4</v>
      </c>
      <c r="DG53" s="120"/>
      <c r="DH53" s="120"/>
      <c r="DI53" s="120"/>
      <c r="DJ53" s="120"/>
      <c r="DK53" s="120"/>
      <c r="DL53" s="120"/>
      <c r="DM53" s="120"/>
      <c r="DN53" s="120"/>
      <c r="DO53" s="120"/>
      <c r="DP53" s="120"/>
      <c r="DQ53" s="120"/>
      <c r="DR53" s="120"/>
      <c r="DS53" s="120"/>
      <c r="DT53" s="120">
        <f>データ!BR7</f>
        <v>42.3</v>
      </c>
      <c r="DU53" s="120"/>
      <c r="DV53" s="120"/>
      <c r="DW53" s="120"/>
      <c r="DX53" s="120"/>
      <c r="DY53" s="120"/>
      <c r="DZ53" s="120"/>
      <c r="EA53" s="120"/>
      <c r="EB53" s="120"/>
      <c r="EC53" s="120"/>
      <c r="ED53" s="120"/>
      <c r="EE53" s="120"/>
      <c r="EF53" s="120"/>
      <c r="EG53" s="120"/>
      <c r="EH53" s="120">
        <f>データ!BS7</f>
        <v>62.8</v>
      </c>
      <c r="EI53" s="120"/>
      <c r="EJ53" s="120"/>
      <c r="EK53" s="120"/>
      <c r="EL53" s="120"/>
      <c r="EM53" s="120"/>
      <c r="EN53" s="120"/>
      <c r="EO53" s="120"/>
      <c r="EP53" s="120"/>
      <c r="EQ53" s="120"/>
      <c r="ER53" s="120"/>
      <c r="ES53" s="120"/>
      <c r="ET53" s="120"/>
      <c r="EU53" s="120"/>
      <c r="EV53" s="120">
        <f>データ!BT7</f>
        <v>58.4</v>
      </c>
      <c r="EW53" s="120"/>
      <c r="EX53" s="120"/>
      <c r="EY53" s="120"/>
      <c r="EZ53" s="120"/>
      <c r="FA53" s="120"/>
      <c r="FB53" s="120"/>
      <c r="FC53" s="120"/>
      <c r="FD53" s="120"/>
      <c r="FE53" s="120"/>
      <c r="FF53" s="120"/>
      <c r="FG53" s="120"/>
      <c r="FH53" s="120"/>
      <c r="FI53" s="120"/>
      <c r="FJ53" s="120">
        <f>データ!BU7</f>
        <v>44</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-8.6</v>
      </c>
      <c r="GU53" s="120"/>
      <c r="GV53" s="120"/>
      <c r="GW53" s="120"/>
      <c r="GX53" s="120"/>
      <c r="GY53" s="120"/>
      <c r="GZ53" s="120"/>
      <c r="HA53" s="120"/>
      <c r="HB53" s="120"/>
      <c r="HC53" s="120"/>
      <c r="HD53" s="120"/>
      <c r="HE53" s="120"/>
      <c r="HF53" s="120"/>
      <c r="HG53" s="120"/>
      <c r="HH53" s="120">
        <f>データ!CC7</f>
        <v>-2.2999999999999998</v>
      </c>
      <c r="HI53" s="120"/>
      <c r="HJ53" s="120"/>
      <c r="HK53" s="120"/>
      <c r="HL53" s="120"/>
      <c r="HM53" s="120"/>
      <c r="HN53" s="120"/>
      <c r="HO53" s="120"/>
      <c r="HP53" s="120"/>
      <c r="HQ53" s="120"/>
      <c r="HR53" s="120"/>
      <c r="HS53" s="120"/>
      <c r="HT53" s="120"/>
      <c r="HU53" s="120"/>
      <c r="HV53" s="120">
        <f>データ!CD7</f>
        <v>-29.4</v>
      </c>
      <c r="HW53" s="120"/>
      <c r="HX53" s="120"/>
      <c r="HY53" s="120"/>
      <c r="HZ53" s="120"/>
      <c r="IA53" s="120"/>
      <c r="IB53" s="120"/>
      <c r="IC53" s="120"/>
      <c r="ID53" s="120"/>
      <c r="IE53" s="120"/>
      <c r="IF53" s="120"/>
      <c r="IG53" s="120"/>
      <c r="IH53" s="120"/>
      <c r="II53" s="120"/>
      <c r="IJ53" s="120">
        <f>データ!CE7</f>
        <v>-26.4</v>
      </c>
      <c r="IK53" s="120"/>
      <c r="IL53" s="120"/>
      <c r="IM53" s="120"/>
      <c r="IN53" s="120"/>
      <c r="IO53" s="120"/>
      <c r="IP53" s="120"/>
      <c r="IQ53" s="120"/>
      <c r="IR53" s="120"/>
      <c r="IS53" s="120"/>
      <c r="IT53" s="120"/>
      <c r="IU53" s="120"/>
      <c r="IV53" s="120"/>
      <c r="IW53" s="120"/>
      <c r="IX53" s="120">
        <f>データ!CF7</f>
        <v>-8.6999999999999993</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-1293</v>
      </c>
      <c r="KI53" s="118"/>
      <c r="KJ53" s="118"/>
      <c r="KK53" s="118"/>
      <c r="KL53" s="118"/>
      <c r="KM53" s="118"/>
      <c r="KN53" s="118"/>
      <c r="KO53" s="118"/>
      <c r="KP53" s="118"/>
      <c r="KQ53" s="118"/>
      <c r="KR53" s="118"/>
      <c r="KS53" s="118"/>
      <c r="KT53" s="118"/>
      <c r="KU53" s="118"/>
      <c r="KV53" s="118">
        <f>データ!CN7</f>
        <v>11820</v>
      </c>
      <c r="KW53" s="118"/>
      <c r="KX53" s="118"/>
      <c r="KY53" s="118"/>
      <c r="KZ53" s="118"/>
      <c r="LA53" s="118"/>
      <c r="LB53" s="118"/>
      <c r="LC53" s="118"/>
      <c r="LD53" s="118"/>
      <c r="LE53" s="118"/>
      <c r="LF53" s="118"/>
      <c r="LG53" s="118"/>
      <c r="LH53" s="118"/>
      <c r="LI53" s="118"/>
      <c r="LJ53" s="118">
        <f>データ!CO7</f>
        <v>-46463</v>
      </c>
      <c r="LK53" s="118"/>
      <c r="LL53" s="118"/>
      <c r="LM53" s="118"/>
      <c r="LN53" s="118"/>
      <c r="LO53" s="118"/>
      <c r="LP53" s="118"/>
      <c r="LQ53" s="118"/>
      <c r="LR53" s="118"/>
      <c r="LS53" s="118"/>
      <c r="LT53" s="118"/>
      <c r="LU53" s="118"/>
      <c r="LV53" s="118"/>
      <c r="LW53" s="118"/>
      <c r="LX53" s="118">
        <f>データ!CP7</f>
        <v>-22979</v>
      </c>
      <c r="LY53" s="118"/>
      <c r="LZ53" s="118"/>
      <c r="MA53" s="118"/>
      <c r="MB53" s="118"/>
      <c r="MC53" s="118"/>
      <c r="MD53" s="118"/>
      <c r="ME53" s="118"/>
      <c r="MF53" s="118"/>
      <c r="MG53" s="118"/>
      <c r="MH53" s="118"/>
      <c r="MI53" s="118"/>
      <c r="MJ53" s="118"/>
      <c r="MK53" s="118"/>
      <c r="ML53" s="118">
        <f>データ!CQ7</f>
        <v>-10819</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14.6</v>
      </c>
      <c r="BI54" s="120"/>
      <c r="BJ54" s="120"/>
      <c r="BK54" s="120"/>
      <c r="BL54" s="120"/>
      <c r="BM54" s="120"/>
      <c r="BN54" s="120"/>
      <c r="BO54" s="120"/>
      <c r="BP54" s="120"/>
      <c r="BQ54" s="120"/>
      <c r="BR54" s="120"/>
      <c r="BS54" s="120"/>
      <c r="BT54" s="120"/>
      <c r="BU54" s="120"/>
      <c r="BV54" s="120">
        <f>データ!BO7</f>
        <v>18.600000000000001</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273.39999999999998</v>
      </c>
      <c r="EW54" s="120"/>
      <c r="EX54" s="120"/>
      <c r="EY54" s="120"/>
      <c r="EZ54" s="120"/>
      <c r="FA54" s="120"/>
      <c r="FB54" s="120"/>
      <c r="FC54" s="120"/>
      <c r="FD54" s="120"/>
      <c r="FE54" s="120"/>
      <c r="FF54" s="120"/>
      <c r="FG54" s="120"/>
      <c r="FH54" s="120"/>
      <c r="FI54" s="120"/>
      <c r="FJ54" s="120">
        <f>データ!BZ7</f>
        <v>255.5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-62.5</v>
      </c>
      <c r="IK54" s="120"/>
      <c r="IL54" s="120"/>
      <c r="IM54" s="120"/>
      <c r="IN54" s="120"/>
      <c r="IO54" s="120"/>
      <c r="IP54" s="120"/>
      <c r="IQ54" s="120"/>
      <c r="IR54" s="120"/>
      <c r="IS54" s="120"/>
      <c r="IT54" s="120"/>
      <c r="IU54" s="120"/>
      <c r="IV54" s="120"/>
      <c r="IW54" s="120"/>
      <c r="IX54" s="120">
        <f>データ!CK7</f>
        <v>-110.4</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-10800</v>
      </c>
      <c r="KI54" s="122"/>
      <c r="KJ54" s="122"/>
      <c r="KK54" s="122"/>
      <c r="KL54" s="122"/>
      <c r="KM54" s="122"/>
      <c r="KN54" s="122"/>
      <c r="KO54" s="122"/>
      <c r="KP54" s="122"/>
      <c r="KQ54" s="122"/>
      <c r="KR54" s="122"/>
      <c r="KS54" s="122"/>
      <c r="KT54" s="122"/>
      <c r="KU54" s="123"/>
      <c r="KV54" s="121">
        <f>データ!CS7</f>
        <v>-18007</v>
      </c>
      <c r="KW54" s="122"/>
      <c r="KX54" s="122"/>
      <c r="KY54" s="122"/>
      <c r="KZ54" s="122"/>
      <c r="LA54" s="122"/>
      <c r="LB54" s="122"/>
      <c r="LC54" s="122"/>
      <c r="LD54" s="122"/>
      <c r="LE54" s="122"/>
      <c r="LF54" s="122"/>
      <c r="LG54" s="122"/>
      <c r="LH54" s="122"/>
      <c r="LI54" s="123"/>
      <c r="LJ54" s="121">
        <f>データ!CT7</f>
        <v>583147</v>
      </c>
      <c r="LK54" s="122"/>
      <c r="LL54" s="122"/>
      <c r="LM54" s="122"/>
      <c r="LN54" s="122"/>
      <c r="LO54" s="122"/>
      <c r="LP54" s="122"/>
      <c r="LQ54" s="122"/>
      <c r="LR54" s="122"/>
      <c r="LS54" s="122"/>
      <c r="LT54" s="122"/>
      <c r="LU54" s="122"/>
      <c r="LV54" s="122"/>
      <c r="LW54" s="123"/>
      <c r="LX54" s="121">
        <f>データ!CU7</f>
        <v>-24727</v>
      </c>
      <c r="LY54" s="122"/>
      <c r="LZ54" s="122"/>
      <c r="MA54" s="122"/>
      <c r="MB54" s="122"/>
      <c r="MC54" s="122"/>
      <c r="MD54" s="122"/>
      <c r="ME54" s="122"/>
      <c r="MF54" s="122"/>
      <c r="MG54" s="122"/>
      <c r="MH54" s="122"/>
      <c r="MI54" s="122"/>
      <c r="MJ54" s="122"/>
      <c r="MK54" s="123"/>
      <c r="ML54" s="121">
        <f>データ!CV7</f>
        <v>-21071</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137</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226539</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285131</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11.2</v>
      </c>
      <c r="LY78" s="120"/>
      <c r="LZ78" s="120"/>
      <c r="MA78" s="120"/>
      <c r="MB78" s="120"/>
      <c r="MC78" s="120"/>
      <c r="MD78" s="120"/>
      <c r="ME78" s="120"/>
      <c r="MF78" s="120"/>
      <c r="MG78" s="120"/>
      <c r="MH78" s="120"/>
      <c r="MI78" s="120"/>
      <c r="MJ78" s="120"/>
      <c r="MK78" s="120"/>
      <c r="ML78" s="120">
        <f>データ!EE7</f>
        <v>7.9</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lt2isGIvKAsECSJ6+w4rtSCF4AnBchhvI/4DWaPCpSbQAzqofxEvjemQKUzcn2Wrc6ASE+Mb3xzW8Ubq3MERCA==" saltValue="hUGYqo2sMs7d3RCE9uuUm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92</v>
      </c>
      <c r="AM5" s="42" t="s">
        <v>102</v>
      </c>
      <c r="AN5" s="42" t="s">
        <v>103</v>
      </c>
      <c r="AO5" s="42" t="s">
        <v>95</v>
      </c>
      <c r="AP5" s="42" t="s">
        <v>96</v>
      </c>
      <c r="AQ5" s="42" t="s">
        <v>97</v>
      </c>
      <c r="AR5" s="42" t="s">
        <v>98</v>
      </c>
      <c r="AS5" s="42" t="s">
        <v>99</v>
      </c>
      <c r="AT5" s="42" t="s">
        <v>100</v>
      </c>
      <c r="AU5" s="42" t="s">
        <v>104</v>
      </c>
      <c r="AV5" s="42" t="s">
        <v>101</v>
      </c>
      <c r="AW5" s="42" t="s">
        <v>92</v>
      </c>
      <c r="AX5" s="42" t="s">
        <v>93</v>
      </c>
      <c r="AY5" s="42" t="s">
        <v>103</v>
      </c>
      <c r="AZ5" s="42" t="s">
        <v>95</v>
      </c>
      <c r="BA5" s="42" t="s">
        <v>96</v>
      </c>
      <c r="BB5" s="42" t="s">
        <v>97</v>
      </c>
      <c r="BC5" s="42" t="s">
        <v>98</v>
      </c>
      <c r="BD5" s="42" t="s">
        <v>99</v>
      </c>
      <c r="BE5" s="42" t="s">
        <v>100</v>
      </c>
      <c r="BF5" s="42" t="s">
        <v>104</v>
      </c>
      <c r="BG5" s="42" t="s">
        <v>101</v>
      </c>
      <c r="BH5" s="42" t="s">
        <v>92</v>
      </c>
      <c r="BI5" s="42" t="s">
        <v>93</v>
      </c>
      <c r="BJ5" s="42" t="s">
        <v>103</v>
      </c>
      <c r="BK5" s="42" t="s">
        <v>95</v>
      </c>
      <c r="BL5" s="42" t="s">
        <v>96</v>
      </c>
      <c r="BM5" s="42" t="s">
        <v>97</v>
      </c>
      <c r="BN5" s="42" t="s">
        <v>98</v>
      </c>
      <c r="BO5" s="42" t="s">
        <v>99</v>
      </c>
      <c r="BP5" s="42" t="s">
        <v>100</v>
      </c>
      <c r="BQ5" s="42" t="s">
        <v>104</v>
      </c>
      <c r="BR5" s="42" t="s">
        <v>101</v>
      </c>
      <c r="BS5" s="42" t="s">
        <v>105</v>
      </c>
      <c r="BT5" s="42" t="s">
        <v>102</v>
      </c>
      <c r="BU5" s="42" t="s">
        <v>103</v>
      </c>
      <c r="BV5" s="42" t="s">
        <v>95</v>
      </c>
      <c r="BW5" s="42" t="s">
        <v>96</v>
      </c>
      <c r="BX5" s="42" t="s">
        <v>97</v>
      </c>
      <c r="BY5" s="42" t="s">
        <v>98</v>
      </c>
      <c r="BZ5" s="42" t="s">
        <v>99</v>
      </c>
      <c r="CA5" s="42" t="s">
        <v>100</v>
      </c>
      <c r="CB5" s="42" t="s">
        <v>90</v>
      </c>
      <c r="CC5" s="42" t="s">
        <v>101</v>
      </c>
      <c r="CD5" s="42" t="s">
        <v>92</v>
      </c>
      <c r="CE5" s="42" t="s">
        <v>93</v>
      </c>
      <c r="CF5" s="42" t="s">
        <v>103</v>
      </c>
      <c r="CG5" s="42" t="s">
        <v>95</v>
      </c>
      <c r="CH5" s="42" t="s">
        <v>96</v>
      </c>
      <c r="CI5" s="42" t="s">
        <v>97</v>
      </c>
      <c r="CJ5" s="42" t="s">
        <v>98</v>
      </c>
      <c r="CK5" s="42" t="s">
        <v>99</v>
      </c>
      <c r="CL5" s="42" t="s">
        <v>100</v>
      </c>
      <c r="CM5" s="42" t="s">
        <v>90</v>
      </c>
      <c r="CN5" s="42" t="s">
        <v>101</v>
      </c>
      <c r="CO5" s="42" t="s">
        <v>92</v>
      </c>
      <c r="CP5" s="42" t="s">
        <v>93</v>
      </c>
      <c r="CQ5" s="42" t="s">
        <v>103</v>
      </c>
      <c r="CR5" s="42" t="s">
        <v>95</v>
      </c>
      <c r="CS5" s="42" t="s">
        <v>96</v>
      </c>
      <c r="CT5" s="42" t="s">
        <v>97</v>
      </c>
      <c r="CU5" s="42" t="s">
        <v>98</v>
      </c>
      <c r="CV5" s="42" t="s">
        <v>99</v>
      </c>
      <c r="CW5" s="42" t="s">
        <v>100</v>
      </c>
      <c r="CX5" s="42" t="s">
        <v>90</v>
      </c>
      <c r="CY5" s="42" t="s">
        <v>91</v>
      </c>
      <c r="CZ5" s="42" t="s">
        <v>92</v>
      </c>
      <c r="DA5" s="42" t="s">
        <v>93</v>
      </c>
      <c r="DB5" s="42" t="s">
        <v>103</v>
      </c>
      <c r="DC5" s="42" t="s">
        <v>95</v>
      </c>
      <c r="DD5" s="42" t="s">
        <v>96</v>
      </c>
      <c r="DE5" s="42" t="s">
        <v>97</v>
      </c>
      <c r="DF5" s="42" t="s">
        <v>98</v>
      </c>
      <c r="DG5" s="42" t="s">
        <v>99</v>
      </c>
      <c r="DH5" s="42" t="s">
        <v>100</v>
      </c>
      <c r="DI5" s="137"/>
      <c r="DJ5" s="137"/>
      <c r="DK5" s="42" t="s">
        <v>104</v>
      </c>
      <c r="DL5" s="42" t="s">
        <v>101</v>
      </c>
      <c r="DM5" s="42" t="s">
        <v>105</v>
      </c>
      <c r="DN5" s="42" t="s">
        <v>102</v>
      </c>
      <c r="DO5" s="42" t="s">
        <v>103</v>
      </c>
      <c r="DP5" s="42" t="s">
        <v>95</v>
      </c>
      <c r="DQ5" s="42" t="s">
        <v>96</v>
      </c>
      <c r="DR5" s="42" t="s">
        <v>97</v>
      </c>
      <c r="DS5" s="42" t="s">
        <v>98</v>
      </c>
      <c r="DT5" s="42" t="s">
        <v>99</v>
      </c>
      <c r="DU5" s="42" t="s">
        <v>35</v>
      </c>
      <c r="DV5" s="42" t="s">
        <v>104</v>
      </c>
      <c r="DW5" s="42" t="s">
        <v>101</v>
      </c>
      <c r="DX5" s="42" t="s">
        <v>92</v>
      </c>
      <c r="DY5" s="42" t="s">
        <v>102</v>
      </c>
      <c r="DZ5" s="42" t="s">
        <v>103</v>
      </c>
      <c r="EA5" s="42" t="s">
        <v>95</v>
      </c>
      <c r="EB5" s="42" t="s">
        <v>96</v>
      </c>
      <c r="EC5" s="42" t="s">
        <v>97</v>
      </c>
      <c r="ED5" s="42" t="s">
        <v>98</v>
      </c>
      <c r="EE5" s="42" t="s">
        <v>99</v>
      </c>
      <c r="EF5" s="42" t="s">
        <v>100</v>
      </c>
      <c r="EG5" s="42" t="s">
        <v>106</v>
      </c>
      <c r="EH5" s="42" t="s">
        <v>107</v>
      </c>
      <c r="EI5" s="42" t="s">
        <v>108</v>
      </c>
      <c r="EJ5" s="42" t="s">
        <v>109</v>
      </c>
      <c r="EK5" s="42" t="s">
        <v>110</v>
      </c>
      <c r="EL5" s="42" t="s">
        <v>111</v>
      </c>
      <c r="EM5" s="42" t="s">
        <v>112</v>
      </c>
      <c r="EN5" s="42" t="s">
        <v>113</v>
      </c>
      <c r="EO5" s="42" t="s">
        <v>114</v>
      </c>
      <c r="EP5" s="42" t="s">
        <v>115</v>
      </c>
    </row>
    <row r="6" spans="1:146" s="52" customFormat="1" x14ac:dyDescent="0.15">
      <c r="A6" s="28" t="s">
        <v>116</v>
      </c>
      <c r="B6" s="43">
        <f>B8</f>
        <v>2022</v>
      </c>
      <c r="C6" s="43">
        <f t="shared" ref="C6:X6" si="2">C8</f>
        <v>13943</v>
      </c>
      <c r="D6" s="43">
        <f t="shared" si="2"/>
        <v>47</v>
      </c>
      <c r="E6" s="43">
        <f t="shared" si="2"/>
        <v>11</v>
      </c>
      <c r="F6" s="43">
        <f t="shared" si="2"/>
        <v>1</v>
      </c>
      <c r="G6" s="43">
        <f t="shared" si="2"/>
        <v>1</v>
      </c>
      <c r="H6" s="43" t="str">
        <f>SUBSTITUTE(H8,"　","")</f>
        <v>北海道蘭越町</v>
      </c>
      <c r="I6" s="43" t="str">
        <f t="shared" si="2"/>
        <v>幽泉閣</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3693</v>
      </c>
      <c r="R6" s="46">
        <f t="shared" si="2"/>
        <v>79</v>
      </c>
      <c r="S6" s="47">
        <f t="shared" si="2"/>
        <v>10449</v>
      </c>
      <c r="T6" s="48" t="str">
        <f t="shared" si="2"/>
        <v>無</v>
      </c>
      <c r="U6" s="44">
        <f t="shared" si="2"/>
        <v>1.2</v>
      </c>
      <c r="V6" s="48" t="str">
        <f t="shared" si="2"/>
        <v>有</v>
      </c>
      <c r="W6" s="49">
        <f t="shared" si="2"/>
        <v>100</v>
      </c>
      <c r="X6" s="48" t="str">
        <f t="shared" si="2"/>
        <v>有</v>
      </c>
      <c r="Y6" s="50">
        <f>IF(Y8="-",NA(),Y8)</f>
        <v>99.5</v>
      </c>
      <c r="Z6" s="50">
        <f t="shared" ref="Z6:AH6" si="3">IF(Z8="-",NA(),Z8)</f>
        <v>104.5</v>
      </c>
      <c r="AA6" s="50">
        <f t="shared" si="3"/>
        <v>101.5</v>
      </c>
      <c r="AB6" s="50">
        <f t="shared" si="3"/>
        <v>101.4</v>
      </c>
      <c r="AC6" s="50">
        <f t="shared" si="3"/>
        <v>102.5</v>
      </c>
      <c r="AD6" s="50">
        <f t="shared" si="3"/>
        <v>96.2</v>
      </c>
      <c r="AE6" s="50">
        <f t="shared" si="3"/>
        <v>92.2</v>
      </c>
      <c r="AF6" s="50">
        <f t="shared" si="3"/>
        <v>96.8</v>
      </c>
      <c r="AG6" s="50">
        <f t="shared" si="3"/>
        <v>94</v>
      </c>
      <c r="AH6" s="50">
        <f t="shared" si="3"/>
        <v>98.4</v>
      </c>
      <c r="AI6" s="50" t="str">
        <f>IF(AI8="-","【-】","【"&amp;SUBSTITUTE(TEXT(AI8,"#,##0.0"),"-","△")&amp;"】")</f>
        <v>【115.2】</v>
      </c>
      <c r="AJ6" s="50">
        <f>IF(AJ8="-",NA(),AJ8)</f>
        <v>0</v>
      </c>
      <c r="AK6" s="50">
        <f t="shared" ref="AK6:AS6" si="4">IF(AK8="-",NA(),AK8)</f>
        <v>0</v>
      </c>
      <c r="AL6" s="50">
        <f t="shared" si="4"/>
        <v>21.5</v>
      </c>
      <c r="AM6" s="50">
        <f t="shared" si="4"/>
        <v>11.8</v>
      </c>
      <c r="AN6" s="50">
        <f t="shared" si="4"/>
        <v>7</v>
      </c>
      <c r="AO6" s="50">
        <f t="shared" si="4"/>
        <v>26.5</v>
      </c>
      <c r="AP6" s="50">
        <f t="shared" si="4"/>
        <v>19.5</v>
      </c>
      <c r="AQ6" s="50">
        <f t="shared" si="4"/>
        <v>47.8</v>
      </c>
      <c r="AR6" s="50">
        <f t="shared" si="4"/>
        <v>27.2</v>
      </c>
      <c r="AS6" s="50">
        <f t="shared" si="4"/>
        <v>23.7</v>
      </c>
      <c r="AT6" s="50" t="str">
        <f>IF(AT8="-","【-】","【"&amp;SUBSTITUTE(TEXT(AT8,"#,##0.0"),"-","△")&amp;"】")</f>
        <v>【26.4】</v>
      </c>
      <c r="AU6" s="45">
        <f>IF(AU8="-",NA(),AU8)</f>
        <v>446</v>
      </c>
      <c r="AV6" s="45">
        <f t="shared" ref="AV6:BD6" si="5">IF(AV8="-",NA(),AV8)</f>
        <v>0</v>
      </c>
      <c r="AW6" s="45">
        <f t="shared" si="5"/>
        <v>4660700</v>
      </c>
      <c r="AX6" s="45">
        <f t="shared" si="5"/>
        <v>2541</v>
      </c>
      <c r="AY6" s="45">
        <f t="shared" si="5"/>
        <v>1219</v>
      </c>
      <c r="AZ6" s="45">
        <f t="shared" si="5"/>
        <v>3770</v>
      </c>
      <c r="BA6" s="45">
        <f t="shared" si="5"/>
        <v>3122</v>
      </c>
      <c r="BB6" s="45">
        <f t="shared" si="5"/>
        <v>63431</v>
      </c>
      <c r="BC6" s="45">
        <f t="shared" si="5"/>
        <v>541785</v>
      </c>
      <c r="BD6" s="45">
        <f t="shared" si="5"/>
        <v>5910</v>
      </c>
      <c r="BE6" s="45" t="str">
        <f>IF(BE8="-","【-】","【"&amp;SUBSTITUTE(TEXT(BE8,"#,##0"),"-","△")&amp;"】")</f>
        <v>【73,677】</v>
      </c>
      <c r="BF6" s="50">
        <f>IF(BF8="-",NA(),BF8)</f>
        <v>28.4</v>
      </c>
      <c r="BG6" s="50">
        <f t="shared" ref="BG6:BO6" si="6">IF(BG8="-",NA(),BG8)</f>
        <v>60.7</v>
      </c>
      <c r="BH6" s="50">
        <f t="shared" si="6"/>
        <v>37.200000000000003</v>
      </c>
      <c r="BI6" s="50">
        <f t="shared" si="6"/>
        <v>35.5</v>
      </c>
      <c r="BJ6" s="50">
        <f t="shared" si="6"/>
        <v>48.4</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43.4</v>
      </c>
      <c r="BR6" s="50">
        <f t="shared" ref="BR6:BZ6" si="7">IF(BR8="-",NA(),BR8)</f>
        <v>42.3</v>
      </c>
      <c r="BS6" s="50">
        <f t="shared" si="7"/>
        <v>62.8</v>
      </c>
      <c r="BT6" s="50">
        <f t="shared" si="7"/>
        <v>58.4</v>
      </c>
      <c r="BU6" s="50">
        <f t="shared" si="7"/>
        <v>44</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-8.6</v>
      </c>
      <c r="CC6" s="50">
        <f t="shared" ref="CC6:CK6" si="8">IF(CC8="-",NA(),CC8)</f>
        <v>-2.2999999999999998</v>
      </c>
      <c r="CD6" s="50">
        <f t="shared" si="8"/>
        <v>-29.4</v>
      </c>
      <c r="CE6" s="50">
        <f t="shared" si="8"/>
        <v>-26.4</v>
      </c>
      <c r="CF6" s="50">
        <f t="shared" si="8"/>
        <v>-8.6999999999999993</v>
      </c>
      <c r="CG6" s="50">
        <f t="shared" si="8"/>
        <v>-53.9</v>
      </c>
      <c r="CH6" s="50">
        <f t="shared" si="8"/>
        <v>-19.8</v>
      </c>
      <c r="CI6" s="50">
        <f t="shared" si="8"/>
        <v>-152.6</v>
      </c>
      <c r="CJ6" s="50">
        <f t="shared" si="8"/>
        <v>-62.5</v>
      </c>
      <c r="CK6" s="50">
        <f t="shared" si="8"/>
        <v>-110.4</v>
      </c>
      <c r="CL6" s="50" t="str">
        <f>IF(CL8="-","【-】","【"&amp;SUBSTITUTE(TEXT(CL8,"#,##0.0"),"-","△")&amp;"】")</f>
        <v>【△42.8】</v>
      </c>
      <c r="CM6" s="45">
        <f>IF(CM8="-",NA(),CM8)</f>
        <v>-1293</v>
      </c>
      <c r="CN6" s="45">
        <f t="shared" ref="CN6:CV6" si="9">IF(CN8="-",NA(),CN8)</f>
        <v>11820</v>
      </c>
      <c r="CO6" s="45">
        <f t="shared" si="9"/>
        <v>-46463</v>
      </c>
      <c r="CP6" s="45">
        <f t="shared" si="9"/>
        <v>-22979</v>
      </c>
      <c r="CQ6" s="45">
        <f t="shared" si="9"/>
        <v>-10819</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117</v>
      </c>
      <c r="DI6" s="46">
        <f t="shared" ref="DI6:DJ6" si="10">DI8</f>
        <v>226539</v>
      </c>
      <c r="DJ6" s="46">
        <f t="shared" si="10"/>
        <v>285131</v>
      </c>
      <c r="DK6" s="50"/>
      <c r="DL6" s="50"/>
      <c r="DM6" s="50"/>
      <c r="DN6" s="50"/>
      <c r="DO6" s="50"/>
      <c r="DP6" s="50"/>
      <c r="DQ6" s="50"/>
      <c r="DR6" s="50"/>
      <c r="DS6" s="50"/>
      <c r="DT6" s="50"/>
      <c r="DU6" s="50" t="s">
        <v>118</v>
      </c>
      <c r="DV6" s="50">
        <f>IF(DV8="-",NA(),DV8)</f>
        <v>0</v>
      </c>
      <c r="DW6" s="50">
        <f t="shared" ref="DW6:EE6" si="11">IF(DW8="-",NA(),DW8)</f>
        <v>0</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4.0000000000000002E-4</v>
      </c>
      <c r="EH6" s="51">
        <f t="shared" ref="EH6:EP6" si="12">IF(EH8="-",NA(),EH8)</f>
        <v>5.0000000000000001E-4</v>
      </c>
      <c r="EI6" s="51">
        <f t="shared" si="12"/>
        <v>5.0000000000000001E-4</v>
      </c>
      <c r="EJ6" s="51">
        <f t="shared" si="12"/>
        <v>5.0000000000000001E-4</v>
      </c>
      <c r="EK6" s="51">
        <f t="shared" si="12"/>
        <v>5.0000000000000001E-4</v>
      </c>
      <c r="EL6" s="51">
        <f t="shared" si="12"/>
        <v>6.9999999999999999E-4</v>
      </c>
      <c r="EM6" s="51">
        <f t="shared" si="12"/>
        <v>1E-3</v>
      </c>
      <c r="EN6" s="51">
        <f t="shared" si="12"/>
        <v>2E-3</v>
      </c>
      <c r="EO6" s="51">
        <f t="shared" si="12"/>
        <v>1.2999999999999999E-3</v>
      </c>
      <c r="EP6" s="51">
        <f t="shared" si="12"/>
        <v>1.4E-3</v>
      </c>
    </row>
    <row r="7" spans="1:146" s="52" customFormat="1" x14ac:dyDescent="0.15">
      <c r="A7" s="28" t="s">
        <v>119</v>
      </c>
      <c r="B7" s="43">
        <f t="shared" ref="B7:X7" si="13">B8</f>
        <v>2022</v>
      </c>
      <c r="C7" s="43">
        <f t="shared" si="13"/>
        <v>13943</v>
      </c>
      <c r="D7" s="43">
        <f t="shared" si="13"/>
        <v>47</v>
      </c>
      <c r="E7" s="43">
        <f t="shared" si="13"/>
        <v>11</v>
      </c>
      <c r="F7" s="43">
        <f t="shared" si="13"/>
        <v>1</v>
      </c>
      <c r="G7" s="43">
        <f t="shared" si="13"/>
        <v>1</v>
      </c>
      <c r="H7" s="43" t="str">
        <f t="shared" si="13"/>
        <v>北海道　蘭越町</v>
      </c>
      <c r="I7" s="43" t="str">
        <f t="shared" si="13"/>
        <v>幽泉閣</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3693</v>
      </c>
      <c r="R7" s="46">
        <f t="shared" si="13"/>
        <v>79</v>
      </c>
      <c r="S7" s="47">
        <f t="shared" si="13"/>
        <v>10449</v>
      </c>
      <c r="T7" s="48" t="str">
        <f t="shared" si="13"/>
        <v>無</v>
      </c>
      <c r="U7" s="44">
        <f t="shared" si="13"/>
        <v>1.2</v>
      </c>
      <c r="V7" s="48" t="str">
        <f t="shared" si="13"/>
        <v>有</v>
      </c>
      <c r="W7" s="49">
        <f t="shared" si="13"/>
        <v>100</v>
      </c>
      <c r="X7" s="48" t="str">
        <f t="shared" si="13"/>
        <v>有</v>
      </c>
      <c r="Y7" s="50">
        <f>Y8</f>
        <v>99.5</v>
      </c>
      <c r="Z7" s="50">
        <f t="shared" ref="Z7:AH7" si="14">Z8</f>
        <v>104.5</v>
      </c>
      <c r="AA7" s="50">
        <f t="shared" si="14"/>
        <v>101.5</v>
      </c>
      <c r="AB7" s="50">
        <f t="shared" si="14"/>
        <v>101.4</v>
      </c>
      <c r="AC7" s="50">
        <f t="shared" si="14"/>
        <v>102.5</v>
      </c>
      <c r="AD7" s="50">
        <f t="shared" si="14"/>
        <v>96.2</v>
      </c>
      <c r="AE7" s="50">
        <f t="shared" si="14"/>
        <v>92.2</v>
      </c>
      <c r="AF7" s="50">
        <f t="shared" si="14"/>
        <v>96.8</v>
      </c>
      <c r="AG7" s="50">
        <f t="shared" si="14"/>
        <v>94</v>
      </c>
      <c r="AH7" s="50">
        <f t="shared" si="14"/>
        <v>98.4</v>
      </c>
      <c r="AI7" s="50"/>
      <c r="AJ7" s="50">
        <f>AJ8</f>
        <v>0</v>
      </c>
      <c r="AK7" s="50">
        <f t="shared" ref="AK7:AS7" si="15">AK8</f>
        <v>0</v>
      </c>
      <c r="AL7" s="50">
        <f t="shared" si="15"/>
        <v>21.5</v>
      </c>
      <c r="AM7" s="50">
        <f t="shared" si="15"/>
        <v>11.8</v>
      </c>
      <c r="AN7" s="50">
        <f t="shared" si="15"/>
        <v>7</v>
      </c>
      <c r="AO7" s="50">
        <f t="shared" si="15"/>
        <v>26.5</v>
      </c>
      <c r="AP7" s="50">
        <f t="shared" si="15"/>
        <v>19.5</v>
      </c>
      <c r="AQ7" s="50">
        <f t="shared" si="15"/>
        <v>47.8</v>
      </c>
      <c r="AR7" s="50">
        <f t="shared" si="15"/>
        <v>27.2</v>
      </c>
      <c r="AS7" s="50">
        <f t="shared" si="15"/>
        <v>23.7</v>
      </c>
      <c r="AT7" s="50"/>
      <c r="AU7" s="45">
        <f>AU8</f>
        <v>446</v>
      </c>
      <c r="AV7" s="45">
        <f t="shared" ref="AV7:BD7" si="16">AV8</f>
        <v>0</v>
      </c>
      <c r="AW7" s="45">
        <f t="shared" si="16"/>
        <v>4660700</v>
      </c>
      <c r="AX7" s="45">
        <f t="shared" si="16"/>
        <v>2541</v>
      </c>
      <c r="AY7" s="45">
        <f t="shared" si="16"/>
        <v>1219</v>
      </c>
      <c r="AZ7" s="45">
        <f t="shared" si="16"/>
        <v>3770</v>
      </c>
      <c r="BA7" s="45">
        <f t="shared" si="16"/>
        <v>3122</v>
      </c>
      <c r="BB7" s="45">
        <f t="shared" si="16"/>
        <v>63431</v>
      </c>
      <c r="BC7" s="45">
        <f t="shared" si="16"/>
        <v>541785</v>
      </c>
      <c r="BD7" s="45">
        <f t="shared" si="16"/>
        <v>5910</v>
      </c>
      <c r="BE7" s="45"/>
      <c r="BF7" s="50">
        <f>BF8</f>
        <v>28.4</v>
      </c>
      <c r="BG7" s="50">
        <f t="shared" ref="BG7:BO7" si="17">BG8</f>
        <v>60.7</v>
      </c>
      <c r="BH7" s="50">
        <f t="shared" si="17"/>
        <v>37.200000000000003</v>
      </c>
      <c r="BI7" s="50">
        <f t="shared" si="17"/>
        <v>35.5</v>
      </c>
      <c r="BJ7" s="50">
        <f t="shared" si="17"/>
        <v>48.4</v>
      </c>
      <c r="BK7" s="50">
        <f t="shared" si="17"/>
        <v>22.7</v>
      </c>
      <c r="BL7" s="50">
        <f t="shared" si="17"/>
        <v>19.100000000000001</v>
      </c>
      <c r="BM7" s="50">
        <f t="shared" si="17"/>
        <v>5.0999999999999996</v>
      </c>
      <c r="BN7" s="50">
        <f t="shared" si="17"/>
        <v>14.6</v>
      </c>
      <c r="BO7" s="50">
        <f t="shared" si="17"/>
        <v>18.600000000000001</v>
      </c>
      <c r="BP7" s="50"/>
      <c r="BQ7" s="50">
        <f>BQ8</f>
        <v>43.4</v>
      </c>
      <c r="BR7" s="50">
        <f t="shared" ref="BR7:BZ7" si="18">BR8</f>
        <v>42.3</v>
      </c>
      <c r="BS7" s="50">
        <f t="shared" si="18"/>
        <v>62.8</v>
      </c>
      <c r="BT7" s="50">
        <f t="shared" si="18"/>
        <v>58.4</v>
      </c>
      <c r="BU7" s="50">
        <f t="shared" si="18"/>
        <v>44</v>
      </c>
      <c r="BV7" s="50">
        <f t="shared" si="18"/>
        <v>37.200000000000003</v>
      </c>
      <c r="BW7" s="50">
        <f t="shared" si="18"/>
        <v>40.299999999999997</v>
      </c>
      <c r="BX7" s="50">
        <f t="shared" si="18"/>
        <v>100.4</v>
      </c>
      <c r="BY7" s="50">
        <f t="shared" si="18"/>
        <v>273.39999999999998</v>
      </c>
      <c r="BZ7" s="50">
        <f t="shared" si="18"/>
        <v>255.5</v>
      </c>
      <c r="CA7" s="50"/>
      <c r="CB7" s="50">
        <f>CB8</f>
        <v>-8.6</v>
      </c>
      <c r="CC7" s="50">
        <f t="shared" ref="CC7:CK7" si="19">CC8</f>
        <v>-2.2999999999999998</v>
      </c>
      <c r="CD7" s="50">
        <f t="shared" si="19"/>
        <v>-29.4</v>
      </c>
      <c r="CE7" s="50">
        <f t="shared" si="19"/>
        <v>-26.4</v>
      </c>
      <c r="CF7" s="50">
        <f t="shared" si="19"/>
        <v>-8.6999999999999993</v>
      </c>
      <c r="CG7" s="50">
        <f t="shared" si="19"/>
        <v>-53.9</v>
      </c>
      <c r="CH7" s="50">
        <f t="shared" si="19"/>
        <v>-19.8</v>
      </c>
      <c r="CI7" s="50">
        <f t="shared" si="19"/>
        <v>-152.6</v>
      </c>
      <c r="CJ7" s="50">
        <f t="shared" si="19"/>
        <v>-62.5</v>
      </c>
      <c r="CK7" s="50">
        <f t="shared" si="19"/>
        <v>-110.4</v>
      </c>
      <c r="CL7" s="50"/>
      <c r="CM7" s="45">
        <f>CM8</f>
        <v>-1293</v>
      </c>
      <c r="CN7" s="45">
        <f t="shared" ref="CN7:CV7" si="20">CN8</f>
        <v>11820</v>
      </c>
      <c r="CO7" s="45">
        <f t="shared" si="20"/>
        <v>-46463</v>
      </c>
      <c r="CP7" s="45">
        <f t="shared" si="20"/>
        <v>-22979</v>
      </c>
      <c r="CQ7" s="45">
        <f t="shared" si="20"/>
        <v>-10819</v>
      </c>
      <c r="CR7" s="45">
        <f t="shared" si="20"/>
        <v>-10800</v>
      </c>
      <c r="CS7" s="45">
        <f t="shared" si="20"/>
        <v>-18007</v>
      </c>
      <c r="CT7" s="45">
        <f t="shared" si="20"/>
        <v>583147</v>
      </c>
      <c r="CU7" s="45">
        <f t="shared" si="20"/>
        <v>-24727</v>
      </c>
      <c r="CV7" s="45">
        <f t="shared" si="20"/>
        <v>-21071</v>
      </c>
      <c r="CW7" s="45"/>
      <c r="CX7" s="50" t="s">
        <v>120</v>
      </c>
      <c r="CY7" s="50" t="s">
        <v>120</v>
      </c>
      <c r="CZ7" s="50" t="s">
        <v>120</v>
      </c>
      <c r="DA7" s="50" t="s">
        <v>120</v>
      </c>
      <c r="DB7" s="50" t="s">
        <v>120</v>
      </c>
      <c r="DC7" s="50" t="s">
        <v>120</v>
      </c>
      <c r="DD7" s="50" t="s">
        <v>120</v>
      </c>
      <c r="DE7" s="50" t="s">
        <v>120</v>
      </c>
      <c r="DF7" s="50" t="s">
        <v>120</v>
      </c>
      <c r="DG7" s="50" t="s">
        <v>118</v>
      </c>
      <c r="DH7" s="50"/>
      <c r="DI7" s="46">
        <f>DI8</f>
        <v>226539</v>
      </c>
      <c r="DJ7" s="46">
        <f>DJ8</f>
        <v>285131</v>
      </c>
      <c r="DK7" s="50" t="s">
        <v>120</v>
      </c>
      <c r="DL7" s="50" t="s">
        <v>120</v>
      </c>
      <c r="DM7" s="50" t="s">
        <v>120</v>
      </c>
      <c r="DN7" s="50" t="s">
        <v>120</v>
      </c>
      <c r="DO7" s="50" t="s">
        <v>120</v>
      </c>
      <c r="DP7" s="50" t="s">
        <v>120</v>
      </c>
      <c r="DQ7" s="50" t="s">
        <v>120</v>
      </c>
      <c r="DR7" s="50" t="s">
        <v>120</v>
      </c>
      <c r="DS7" s="50" t="s">
        <v>120</v>
      </c>
      <c r="DT7" s="50" t="s">
        <v>118</v>
      </c>
      <c r="DU7" s="50"/>
      <c r="DV7" s="50">
        <f>DV8</f>
        <v>0</v>
      </c>
      <c r="DW7" s="50">
        <f t="shared" ref="DW7:EE7" si="21">DW8</f>
        <v>0</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13943</v>
      </c>
      <c r="D8" s="53">
        <v>47</v>
      </c>
      <c r="E8" s="53">
        <v>11</v>
      </c>
      <c r="F8" s="53">
        <v>1</v>
      </c>
      <c r="G8" s="53">
        <v>1</v>
      </c>
      <c r="H8" s="53" t="s">
        <v>121</v>
      </c>
      <c r="I8" s="53" t="s">
        <v>122</v>
      </c>
      <c r="J8" s="53" t="s">
        <v>123</v>
      </c>
      <c r="K8" s="53" t="s">
        <v>124</v>
      </c>
      <c r="L8" s="53" t="s">
        <v>125</v>
      </c>
      <c r="M8" s="53" t="s">
        <v>126</v>
      </c>
      <c r="N8" s="53" t="s">
        <v>127</v>
      </c>
      <c r="O8" s="54" t="s">
        <v>128</v>
      </c>
      <c r="P8" s="54" t="s">
        <v>128</v>
      </c>
      <c r="Q8" s="55">
        <v>3693</v>
      </c>
      <c r="R8" s="55">
        <v>79</v>
      </c>
      <c r="S8" s="56">
        <v>10449</v>
      </c>
      <c r="T8" s="57" t="s">
        <v>129</v>
      </c>
      <c r="U8" s="54">
        <v>1.2</v>
      </c>
      <c r="V8" s="57" t="s">
        <v>130</v>
      </c>
      <c r="W8" s="58">
        <v>100</v>
      </c>
      <c r="X8" s="57" t="s">
        <v>130</v>
      </c>
      <c r="Y8" s="59">
        <v>99.5</v>
      </c>
      <c r="Z8" s="59">
        <v>104.5</v>
      </c>
      <c r="AA8" s="59">
        <v>101.5</v>
      </c>
      <c r="AB8" s="59">
        <v>101.4</v>
      </c>
      <c r="AC8" s="59">
        <v>102.5</v>
      </c>
      <c r="AD8" s="59">
        <v>96.2</v>
      </c>
      <c r="AE8" s="59">
        <v>92.2</v>
      </c>
      <c r="AF8" s="59">
        <v>96.8</v>
      </c>
      <c r="AG8" s="59">
        <v>94</v>
      </c>
      <c r="AH8" s="59">
        <v>98.4</v>
      </c>
      <c r="AI8" s="59">
        <v>115.2</v>
      </c>
      <c r="AJ8" s="59">
        <v>0</v>
      </c>
      <c r="AK8" s="59">
        <v>0</v>
      </c>
      <c r="AL8" s="59">
        <v>21.5</v>
      </c>
      <c r="AM8" s="59">
        <v>11.8</v>
      </c>
      <c r="AN8" s="59">
        <v>7</v>
      </c>
      <c r="AO8" s="59">
        <v>26.5</v>
      </c>
      <c r="AP8" s="59">
        <v>19.5</v>
      </c>
      <c r="AQ8" s="59">
        <v>47.8</v>
      </c>
      <c r="AR8" s="59">
        <v>27.2</v>
      </c>
      <c r="AS8" s="59">
        <v>23.7</v>
      </c>
      <c r="AT8" s="59">
        <v>26.4</v>
      </c>
      <c r="AU8" s="60">
        <v>446</v>
      </c>
      <c r="AV8" s="60">
        <v>0</v>
      </c>
      <c r="AW8" s="60">
        <v>4660700</v>
      </c>
      <c r="AX8" s="60">
        <v>2541</v>
      </c>
      <c r="AY8" s="60">
        <v>1219</v>
      </c>
      <c r="AZ8" s="60">
        <v>3770</v>
      </c>
      <c r="BA8" s="60">
        <v>3122</v>
      </c>
      <c r="BB8" s="60">
        <v>63431</v>
      </c>
      <c r="BC8" s="60">
        <v>541785</v>
      </c>
      <c r="BD8" s="60">
        <v>5910</v>
      </c>
      <c r="BE8" s="60">
        <v>73677</v>
      </c>
      <c r="BF8" s="59">
        <v>28.4</v>
      </c>
      <c r="BG8" s="59">
        <v>60.7</v>
      </c>
      <c r="BH8" s="59">
        <v>37.200000000000003</v>
      </c>
      <c r="BI8" s="59">
        <v>35.5</v>
      </c>
      <c r="BJ8" s="59">
        <v>48.4</v>
      </c>
      <c r="BK8" s="59">
        <v>22.7</v>
      </c>
      <c r="BL8" s="59">
        <v>19.100000000000001</v>
      </c>
      <c r="BM8" s="59">
        <v>5.0999999999999996</v>
      </c>
      <c r="BN8" s="59">
        <v>14.6</v>
      </c>
      <c r="BO8" s="59">
        <v>18.600000000000001</v>
      </c>
      <c r="BP8" s="59">
        <v>16.8</v>
      </c>
      <c r="BQ8" s="59">
        <v>43.4</v>
      </c>
      <c r="BR8" s="59">
        <v>42.3</v>
      </c>
      <c r="BS8" s="59">
        <v>62.8</v>
      </c>
      <c r="BT8" s="59">
        <v>58.4</v>
      </c>
      <c r="BU8" s="59">
        <v>44</v>
      </c>
      <c r="BV8" s="59">
        <v>37.200000000000003</v>
      </c>
      <c r="BW8" s="59">
        <v>40.299999999999997</v>
      </c>
      <c r="BX8" s="59">
        <v>100.4</v>
      </c>
      <c r="BY8" s="59">
        <v>273.39999999999998</v>
      </c>
      <c r="BZ8" s="59">
        <v>255.5</v>
      </c>
      <c r="CA8" s="59">
        <v>109.1</v>
      </c>
      <c r="CB8" s="59">
        <v>-8.6</v>
      </c>
      <c r="CC8" s="59">
        <v>-2.2999999999999998</v>
      </c>
      <c r="CD8" s="59">
        <v>-29.4</v>
      </c>
      <c r="CE8" s="61">
        <v>-26.4</v>
      </c>
      <c r="CF8" s="61">
        <v>-8.6999999999999993</v>
      </c>
      <c r="CG8" s="59">
        <v>-53.9</v>
      </c>
      <c r="CH8" s="59">
        <v>-19.8</v>
      </c>
      <c r="CI8" s="59">
        <v>-152.6</v>
      </c>
      <c r="CJ8" s="59">
        <v>-62.5</v>
      </c>
      <c r="CK8" s="59">
        <v>-110.4</v>
      </c>
      <c r="CL8" s="59">
        <v>-42.8</v>
      </c>
      <c r="CM8" s="60">
        <v>-1293</v>
      </c>
      <c r="CN8" s="60">
        <v>11820</v>
      </c>
      <c r="CO8" s="60">
        <v>-46463</v>
      </c>
      <c r="CP8" s="60">
        <v>-22979</v>
      </c>
      <c r="CQ8" s="60">
        <v>-10819</v>
      </c>
      <c r="CR8" s="60">
        <v>-10800</v>
      </c>
      <c r="CS8" s="60">
        <v>-18007</v>
      </c>
      <c r="CT8" s="60">
        <v>583147</v>
      </c>
      <c r="CU8" s="60">
        <v>-24727</v>
      </c>
      <c r="CV8" s="60">
        <v>-21071</v>
      </c>
      <c r="CW8" s="60">
        <v>-15718</v>
      </c>
      <c r="CX8" s="59" t="s">
        <v>131</v>
      </c>
      <c r="CY8" s="59" t="s">
        <v>131</v>
      </c>
      <c r="CZ8" s="59" t="s">
        <v>131</v>
      </c>
      <c r="DA8" s="59" t="s">
        <v>131</v>
      </c>
      <c r="DB8" s="59" t="s">
        <v>131</v>
      </c>
      <c r="DC8" s="59" t="s">
        <v>131</v>
      </c>
      <c r="DD8" s="59" t="s">
        <v>131</v>
      </c>
      <c r="DE8" s="59" t="s">
        <v>131</v>
      </c>
      <c r="DF8" s="59" t="s">
        <v>131</v>
      </c>
      <c r="DG8" s="59" t="s">
        <v>131</v>
      </c>
      <c r="DH8" s="59" t="s">
        <v>131</v>
      </c>
      <c r="DI8" s="55">
        <v>226539</v>
      </c>
      <c r="DJ8" s="55">
        <v>285131</v>
      </c>
      <c r="DK8" s="59" t="s">
        <v>131</v>
      </c>
      <c r="DL8" s="59" t="s">
        <v>131</v>
      </c>
      <c r="DM8" s="59" t="s">
        <v>131</v>
      </c>
      <c r="DN8" s="59" t="s">
        <v>131</v>
      </c>
      <c r="DO8" s="59" t="s">
        <v>131</v>
      </c>
      <c r="DP8" s="59" t="s">
        <v>131</v>
      </c>
      <c r="DQ8" s="59" t="s">
        <v>131</v>
      </c>
      <c r="DR8" s="59" t="s">
        <v>131</v>
      </c>
      <c r="DS8" s="59" t="s">
        <v>131</v>
      </c>
      <c r="DT8" s="59" t="s">
        <v>131</v>
      </c>
      <c r="DU8" s="59" t="s">
        <v>131</v>
      </c>
      <c r="DV8" s="59">
        <v>0</v>
      </c>
      <c r="DW8" s="59">
        <v>0</v>
      </c>
      <c r="DX8" s="59">
        <v>0</v>
      </c>
      <c r="DY8" s="59">
        <v>0</v>
      </c>
      <c r="DZ8" s="59">
        <v>0</v>
      </c>
      <c r="EA8" s="59">
        <v>536.70000000000005</v>
      </c>
      <c r="EB8" s="59">
        <v>43.6</v>
      </c>
      <c r="EC8" s="59">
        <v>330.8</v>
      </c>
      <c r="ED8" s="59">
        <v>11.2</v>
      </c>
      <c r="EE8" s="59">
        <v>7.9</v>
      </c>
      <c r="EF8" s="59">
        <v>23</v>
      </c>
      <c r="EG8" s="62">
        <v>4.0000000000000002E-4</v>
      </c>
      <c r="EH8" s="62">
        <v>5.0000000000000001E-4</v>
      </c>
      <c r="EI8" s="62">
        <v>5.0000000000000001E-4</v>
      </c>
      <c r="EJ8" s="62">
        <v>5.0000000000000001E-4</v>
      </c>
      <c r="EK8" s="62">
        <v>5.0000000000000001E-4</v>
      </c>
      <c r="EL8" s="62">
        <v>6.9999999999999999E-4</v>
      </c>
      <c r="EM8" s="62">
        <v>1E-3</v>
      </c>
      <c r="EN8" s="62">
        <v>2E-3</v>
      </c>
      <c r="EO8" s="62">
        <v>1.2999999999999999E-3</v>
      </c>
      <c r="EP8" s="62">
        <v>1.4E-3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132</v>
      </c>
      <c r="C10" s="65" t="s">
        <v>133</v>
      </c>
      <c r="D10" s="65" t="s">
        <v>134</v>
      </c>
      <c r="E10" s="65" t="s">
        <v>135</v>
      </c>
      <c r="F10" s="65" t="s">
        <v>136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2024-01-25T09:14:02Z</cp:lastPrinted>
  <dcterms:created xsi:type="dcterms:W3CDTF">2024-01-11T00:06:42Z</dcterms:created>
  <dcterms:modified xsi:type="dcterms:W3CDTF">2024-01-26T00:57:55Z</dcterms:modified>
  <cp:category/>
</cp:coreProperties>
</file>